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Seguim y Eval\Proceso Control y Eval Gest\Formatos\"/>
    </mc:Choice>
  </mc:AlternateContent>
  <bookViews>
    <workbookView xWindow="60" yWindow="0" windowWidth="28740" windowHeight="15600"/>
  </bookViews>
  <sheets>
    <sheet name="Marco contable" sheetId="1" r:id="rId1"/>
    <sheet name="Resultado" sheetId="4" r:id="rId2"/>
    <sheet name="Hoja2" sheetId="2" state="hidden" r:id="rId3"/>
    <sheet name="PRUEBA" sheetId="3" state="hidden" r:id="rId4"/>
  </sheets>
  <definedNames>
    <definedName name="_xlnm._FilterDatabase" localSheetId="0" hidden="1">'Marco contable'!$C$8:$C$127</definedName>
    <definedName name="_xlnm._FilterDatabase" localSheetId="3" hidden="1">PRUEBA!$C$4:$C$230</definedName>
    <definedName name="_xlnm.Print_Area" localSheetId="0">'Marco contable'!$A$5:$F$146</definedName>
    <definedName name="RESPUESTA">Hoja2!$A$1:$A$3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5" i="1" l="1"/>
  <c r="E116" i="1"/>
  <c r="E117" i="1"/>
  <c r="E118" i="1"/>
  <c r="E119" i="1"/>
  <c r="E120" i="1"/>
  <c r="E121" i="1"/>
  <c r="E122" i="1"/>
  <c r="E123" i="1"/>
  <c r="E124" i="1"/>
  <c r="E125" i="1"/>
  <c r="E126" i="1"/>
  <c r="E5" i="3"/>
  <c r="E7" i="3"/>
  <c r="E9" i="3"/>
  <c r="E11" i="3"/>
  <c r="E13" i="3"/>
  <c r="E15" i="3"/>
  <c r="E17" i="3"/>
  <c r="E19" i="3"/>
  <c r="E21" i="3"/>
  <c r="E23" i="3"/>
  <c r="E25" i="3"/>
  <c r="E27" i="3"/>
  <c r="E29" i="3"/>
  <c r="E31" i="3"/>
  <c r="E33" i="3"/>
  <c r="E35" i="3"/>
  <c r="E37" i="3"/>
  <c r="E39" i="3"/>
  <c r="E41" i="3"/>
  <c r="E43" i="3"/>
  <c r="E45" i="3"/>
  <c r="E47" i="3"/>
  <c r="E49" i="3"/>
  <c r="E51" i="3"/>
  <c r="E53" i="3"/>
  <c r="E55" i="3"/>
  <c r="E57" i="3"/>
  <c r="E59" i="3"/>
  <c r="E60" i="3"/>
  <c r="E62" i="3"/>
  <c r="E64" i="3"/>
  <c r="E66" i="3"/>
  <c r="E68" i="3"/>
  <c r="E70" i="3"/>
  <c r="E72" i="3"/>
  <c r="E77" i="3"/>
  <c r="E79" i="3"/>
  <c r="E81" i="3"/>
  <c r="E83" i="3"/>
  <c r="E85" i="3"/>
  <c r="E87" i="3"/>
  <c r="E89" i="3"/>
  <c r="E91" i="3"/>
  <c r="E94" i="3"/>
  <c r="E96" i="3"/>
  <c r="E98" i="3"/>
  <c r="E100" i="3"/>
  <c r="E103" i="3"/>
  <c r="E105" i="3"/>
  <c r="E107" i="3"/>
  <c r="E109" i="3"/>
  <c r="E111" i="3"/>
  <c r="E113" i="3"/>
  <c r="E115" i="3"/>
  <c r="E117" i="3"/>
  <c r="E119" i="3"/>
  <c r="E121" i="3"/>
  <c r="E123" i="3"/>
  <c r="E125" i="3"/>
  <c r="E127" i="3"/>
  <c r="E129" i="3"/>
  <c r="E131" i="3"/>
  <c r="E134" i="3"/>
  <c r="E136" i="3"/>
  <c r="E138" i="3"/>
  <c r="E141" i="3"/>
  <c r="E143" i="3"/>
  <c r="E145" i="3"/>
  <c r="E147" i="3"/>
  <c r="E149" i="3"/>
  <c r="E151" i="3"/>
  <c r="E153" i="3"/>
  <c r="E155" i="3"/>
  <c r="E157" i="3"/>
  <c r="E159" i="3"/>
  <c r="E163" i="3"/>
  <c r="E165" i="3"/>
  <c r="E167" i="3"/>
  <c r="E169" i="3"/>
  <c r="E171" i="3"/>
  <c r="E172" i="3"/>
  <c r="E174" i="3"/>
  <c r="E176" i="3"/>
  <c r="E178" i="3"/>
  <c r="E180" i="3"/>
  <c r="E182" i="3"/>
  <c r="E184" i="3"/>
  <c r="E186" i="3"/>
  <c r="E188" i="3"/>
  <c r="E190" i="3"/>
  <c r="E192" i="3"/>
  <c r="E198" i="3"/>
  <c r="E200" i="3"/>
  <c r="E202" i="3"/>
  <c r="E206" i="3"/>
  <c r="E208" i="3"/>
  <c r="E210" i="3"/>
  <c r="E212" i="3"/>
  <c r="E214" i="3"/>
  <c r="E216" i="3"/>
  <c r="E218" i="3"/>
  <c r="E220" i="3"/>
  <c r="E222" i="3"/>
  <c r="E224" i="3"/>
  <c r="E226" i="3"/>
  <c r="E228" i="3"/>
  <c r="E232" i="3"/>
  <c r="F232" i="3" s="1"/>
  <c r="K232" i="3"/>
  <c r="M232" i="3"/>
  <c r="M233" i="3" s="1"/>
  <c r="N232" i="3"/>
  <c r="N233" i="3" s="1"/>
  <c r="K233" i="3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6" i="1"/>
  <c r="E47" i="1"/>
  <c r="E48" i="1"/>
  <c r="E49" i="1"/>
  <c r="E50" i="1"/>
  <c r="E51" i="1"/>
  <c r="E52" i="1"/>
  <c r="E53" i="1"/>
  <c r="E55" i="1"/>
  <c r="E56" i="1"/>
  <c r="E57" i="1"/>
  <c r="E58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6" i="1"/>
  <c r="E77" i="1"/>
  <c r="E78" i="1"/>
  <c r="E80" i="1"/>
  <c r="E81" i="1"/>
  <c r="E82" i="1"/>
  <c r="E83" i="1"/>
  <c r="E84" i="1"/>
  <c r="E85" i="1"/>
  <c r="E86" i="1"/>
  <c r="E87" i="1"/>
  <c r="E88" i="1"/>
  <c r="E89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10" i="1"/>
  <c r="E111" i="1"/>
  <c r="E112" i="1"/>
  <c r="D7" i="4" l="1"/>
  <c r="D3" i="4"/>
  <c r="D6" i="4"/>
  <c r="D4" i="4"/>
  <c r="D5" i="4"/>
  <c r="C132" i="1"/>
  <c r="C17" i="4" s="1"/>
  <c r="C18" i="4" s="1"/>
  <c r="E127" i="1"/>
  <c r="C131" i="1" s="1"/>
  <c r="C16" i="4" s="1"/>
  <c r="E230" i="3"/>
  <c r="C234" i="3" s="1"/>
  <c r="D8" i="4"/>
  <c r="D10" i="4"/>
  <c r="D9" i="4"/>
  <c r="D11" i="4"/>
  <c r="E233" i="3"/>
  <c r="F233" i="3" s="1"/>
  <c r="F234" i="3" s="1"/>
  <c r="C235" i="3"/>
  <c r="C236" i="3" s="1"/>
  <c r="C133" i="1" l="1"/>
</calcChain>
</file>

<file path=xl/sharedStrings.xml><?xml version="1.0" encoding="utf-8"?>
<sst xmlns="http://schemas.openxmlformats.org/spreadsheetml/2006/main" count="947" uniqueCount="444">
  <si>
    <t>MARCO DE REFERENCIA DEL PROCESO</t>
  </si>
  <si>
    <t>CONTABLE</t>
  </si>
  <si>
    <t>ELEMENTOS DEL MARCO NORMATIVO</t>
  </si>
  <si>
    <t>POLÍTICAS CONTABLES</t>
  </si>
  <si>
    <t>TIPO</t>
  </si>
  <si>
    <t>CALIFICACIÓN</t>
  </si>
  <si>
    <t>TOTAL</t>
  </si>
  <si>
    <t>OBSERVACIONES</t>
  </si>
  <si>
    <t>¿La entidad ha definido las políticas contables que debe aplicar para el reconocimiento, medición, revelación y presentación de los hechos económicos de acuerdo con el marco normativo que le corresponde</t>
  </si>
  <si>
    <t>aplicar?</t>
  </si>
  <si>
    <t>Ex</t>
  </si>
  <si>
    <t>1.1</t>
  </si>
  <si>
    <t>¿Se socializan las políticas con el personal involucrado en el proceso</t>
  </si>
  <si>
    <t>contable?</t>
  </si>
  <si>
    <t>Ef</t>
  </si>
  <si>
    <t>1.2</t>
  </si>
  <si>
    <t>¿Las políticas establecidas son aplicadas en el desarrollo del proceso</t>
  </si>
  <si>
    <t>1.3</t>
  </si>
  <si>
    <t>¿Las políticas contables responden a la</t>
  </si>
  <si>
    <t>naturaleza y a la actividad de la entidad?</t>
  </si>
  <si>
    <t>1.4</t>
  </si>
  <si>
    <t>¿Las políticas contables propenden por la representación fiel de la información</t>
  </si>
  <si>
    <t>financiera?</t>
  </si>
  <si>
    <t>¿Se establecen instrumentos (planes, procedimientos, manuales, reglas de negocio,       guías,       etc)       para    el</t>
  </si>
  <si>
    <t>seguimiento  al  cumplimiento  de  los</t>
  </si>
  <si>
    <t>planes de mejoramiento derivados de</t>
  </si>
  <si>
    <t>los hallazgos de auditoría interna o externa?</t>
  </si>
  <si>
    <t>2.1</t>
  </si>
  <si>
    <t>¿Se socializan estos instrumentos de</t>
  </si>
  <si>
    <t>seguimiento con los responsables?</t>
  </si>
  <si>
    <t>2.2</t>
  </si>
  <si>
    <t>¿Se hace seguimiento o monitoreo al</t>
  </si>
  <si>
    <t>cumplimiento de los planes de mejoramiento?</t>
  </si>
  <si>
    <t>¿La entidad cuenta con una política o instrumento (procedimiento, manual, regla de negocio, guía, instructivo, etc.) tendiente a facilitar el flujo de información relativo a los hechos económicos originados en cualquier</t>
  </si>
  <si>
    <t>dependencia?</t>
  </si>
  <si>
    <t>3.1</t>
  </si>
  <si>
    <t>¿Se socializan estas herramientas con</t>
  </si>
  <si>
    <t>el personal involucrado en el proceso?</t>
  </si>
  <si>
    <t>3.2</t>
  </si>
  <si>
    <t>¿Se tienen identificados los documentos idóneos mediante los</t>
  </si>
  <si>
    <t>cuales se informa al área contable?</t>
  </si>
  <si>
    <t>3.3</t>
  </si>
  <si>
    <t>¿Existen procedimientos internos</t>
  </si>
  <si>
    <t>documentados que faciliten la aplicación de la política?</t>
  </si>
  <si>
    <t>¿Se ha implementado una política o instrumento (directriz, procedimiento, guía o lineamiento) sobre la identificación de los bienes físicos en forma individualizada dentro del</t>
  </si>
  <si>
    <t>proceso contable de la entidad?</t>
  </si>
  <si>
    <t>4.1</t>
  </si>
  <si>
    <t>¿Se ha socializado este instrumento con el personal involucrado en el</t>
  </si>
  <si>
    <t>proceso?</t>
  </si>
  <si>
    <t>4.2</t>
  </si>
  <si>
    <t>¿Se verifica la individualización de los</t>
  </si>
  <si>
    <t>bienes físicos?</t>
  </si>
  <si>
    <t>¿Se  cuenta  con  una  directriz,  guía o</t>
  </si>
  <si>
    <t xml:space="preserve">procedimiento para realizar las conciliaciones de las partidas más relevantes, a fin de lograr una
adecuada identificación y medición?
</t>
  </si>
  <si>
    <t>5.1</t>
  </si>
  <si>
    <t>¿Se socializan estas directrices, guías o procedimientos con el personal</t>
  </si>
  <si>
    <t>involucrado en el proceso?</t>
  </si>
  <si>
    <t>5.2</t>
  </si>
  <si>
    <t>¿Se verifica la aplicación de estas</t>
  </si>
  <si>
    <t>directrices, guías o procedimientos?</t>
  </si>
  <si>
    <t>¿Se cuenta con una directriz, guía, lineamiento, procedimiento o instrucción en que se defina la segregación de funciones (autorizaciones, registros y manejos)</t>
  </si>
  <si>
    <t>dentro de los procesos contables?</t>
  </si>
  <si>
    <t>6.1</t>
  </si>
  <si>
    <t>¿Se socializa esta directriz, guía, lineamiento, procedimiento o instrucción con el personal involucrado</t>
  </si>
  <si>
    <t>en el proceso?</t>
  </si>
  <si>
    <t>6.2</t>
  </si>
  <si>
    <t>¿Se verifica el cumplimiento de esta directriz, guía, lineamiento,</t>
  </si>
  <si>
    <t>procedimiento o instrucción?</t>
  </si>
  <si>
    <t>¿Se cuenta con una directriz, procedimiento, guía, lineamiento o instrucción para la presentación oportuna de la información</t>
  </si>
  <si>
    <t>7.1</t>
  </si>
  <si>
    <t>7.2</t>
  </si>
  <si>
    <t>¿Se cumple con la directriz, guía, lineamiento, procedimiento o</t>
  </si>
  <si>
    <t>instrucción?</t>
  </si>
  <si>
    <t>¿Existe un procedimiento para llevar a cabo, en forma adecuada, el cierre integral de la información producida en las áreas o dependencias que</t>
  </si>
  <si>
    <t>generan hechos económicos?</t>
  </si>
  <si>
    <t>8.1</t>
  </si>
  <si>
    <t>¿Se socializa este procedimiento con el</t>
  </si>
  <si>
    <t>personal involucrado en el proceso?</t>
  </si>
  <si>
    <t>8.2</t>
  </si>
  <si>
    <t>¿Se cumple con el procedimiento?</t>
  </si>
  <si>
    <t>¿La entidad tiene implementadas directrices, procedimientos, guías o lineamientos para realizar periódicamente inventarios y cruces de información, que le permitan verificar la existencia de activos y</t>
  </si>
  <si>
    <t>pasivos?</t>
  </si>
  <si>
    <t>9.1</t>
  </si>
  <si>
    <t>¿Se socializan las directrices, procedimientos, guías o lineamientos con el personal involucrado en el</t>
  </si>
  <si>
    <t>9.2</t>
  </si>
  <si>
    <t>¿Se cumple con estas directrices,</t>
  </si>
  <si>
    <t>procedimientos, guías o lineamientos?</t>
  </si>
  <si>
    <t>¿Se tienen establecidas directrices, procedimientos, instrucciones, o lineamientos sobre análisis, depuración y seguimiento de cuentas para el mejoramiento y sostenibilidad</t>
  </si>
  <si>
    <t>de la calidad de la información?</t>
  </si>
  <si>
    <t>10.1</t>
  </si>
  <si>
    <t>¿Se socializan estas directrices, procedimientos, instrucciones, o lineamientos con el personal</t>
  </si>
  <si>
    <t>10.2</t>
  </si>
  <si>
    <t>¿Existen mecanismos para verificar el cumplimiento de estas directrices, procedimientos, instrucciones, o</t>
  </si>
  <si>
    <t>lineamientos?</t>
  </si>
  <si>
    <t>10.3</t>
  </si>
  <si>
    <t>¿El análisis, la depuracion y el seguimiento de cuentas se realiza permanentemente o por lo menos</t>
  </si>
  <si>
    <t>periódicamente?</t>
  </si>
  <si>
    <t>ETAPAS DEL PROCESO CONTABLE</t>
  </si>
  <si>
    <t>RECONOCIMIENTO</t>
  </si>
  <si>
    <t>IDENTIFICACIÓN</t>
  </si>
  <si>
    <t>¿Se evidencia por medio de flujogramas, u otra técnica o mecanismo, la forma como circula la</t>
  </si>
  <si>
    <t>información hacia el área contable?</t>
  </si>
  <si>
    <t>11.1</t>
  </si>
  <si>
    <t>¿La entidad ha identificado los</t>
  </si>
  <si>
    <t>proveedores de información dentro del proceso contable?</t>
  </si>
  <si>
    <t>11.2</t>
  </si>
  <si>
    <t>¿La entidad ha identificado los receptores de información dentro del</t>
  </si>
  <si>
    <t>proceso contable?</t>
  </si>
  <si>
    <t>¿Los derechos y obligaciones se encuentran debidamente individualizados en la contabilidad, bien sea por el área contable, o bien</t>
  </si>
  <si>
    <t>por otras dependencias?</t>
  </si>
  <si>
    <t>12.1</t>
  </si>
  <si>
    <t>¿Los derechos y obligaciones se miden</t>
  </si>
  <si>
    <t>a partir de su individualización?</t>
  </si>
  <si>
    <t>12.2</t>
  </si>
  <si>
    <t>¿La baja en cuentas es factible a partir</t>
  </si>
  <si>
    <t>de la individualización de los derechos y obligaciones?</t>
  </si>
  <si>
    <t>¿Para la identificación de los hechos económicos, se toma como base el marco normativo aplicable a la</t>
  </si>
  <si>
    <t>entidad?</t>
  </si>
  <si>
    <t>13.1</t>
  </si>
  <si>
    <t>¿En el proceso de identificación se tienen en cuenta los criterios para el reconocimiento de los hechos</t>
  </si>
  <si>
    <t>económicos definidos en las normas?</t>
  </si>
  <si>
    <t>CLASIFICACIÓN</t>
  </si>
  <si>
    <t>¿Se utiliza la versión actualizada del Catálogo General de Cuentas correspondiente al marco normativo</t>
  </si>
  <si>
    <t>aplicable a la entidad?</t>
  </si>
  <si>
    <t>14.1</t>
  </si>
  <si>
    <t>¿Se realizan revisiones permanentes sobre la vigencia del catálogo de</t>
  </si>
  <si>
    <t>cuentas?</t>
  </si>
  <si>
    <t>¿Se  llevan  registros  individualizados</t>
  </si>
  <si>
    <t>de  los  hechos  económicos ocurridos en la entidad?</t>
  </si>
  <si>
    <t>15.1</t>
  </si>
  <si>
    <t>¿En el proceso de clasificación se consideran los criterios definidos en el marco normativo aplicable a la</t>
  </si>
  <si>
    <t>REGISTRO</t>
  </si>
  <si>
    <t>¿Los hechos económicos se</t>
  </si>
  <si>
    <t>contabilizan cronológicamente?</t>
  </si>
  <si>
    <t>16.1</t>
  </si>
  <si>
    <t>¿Se verifica el registro contable</t>
  </si>
  <si>
    <t>cronológico de los hechos económicos?</t>
  </si>
  <si>
    <t>16.2</t>
  </si>
  <si>
    <t>¿Se verifica el registro consecutivo de</t>
  </si>
  <si>
    <t>los hechos económicos en los libros de contabilidad?</t>
  </si>
  <si>
    <t>¿Los hechos económicos registrados están respaldados en documentos</t>
  </si>
  <si>
    <t>soporte idóneos?</t>
  </si>
  <si>
    <t>17.1</t>
  </si>
  <si>
    <t>¿Se verifica que los registros contables cuenten con los documentos de origen interno o externo que los</t>
  </si>
  <si>
    <t>soporten?</t>
  </si>
  <si>
    <t>17.2</t>
  </si>
  <si>
    <t>¿Se conservan y custodian los</t>
  </si>
  <si>
    <t>documentos soporte?</t>
  </si>
  <si>
    <t>¿Para el registro de los hechos económicos, se elaboran los respectivos comprobantes de</t>
  </si>
  <si>
    <t>contabilidad?</t>
  </si>
  <si>
    <t>18.1</t>
  </si>
  <si>
    <t>¿Los comprobantes de contabilidad se</t>
  </si>
  <si>
    <t>realizan cronológicamente?</t>
  </si>
  <si>
    <t>18.2</t>
  </si>
  <si>
    <t>enumeran consecutivamente?</t>
  </si>
  <si>
    <t>¿Los libros de contabilidad se encuentran debidamente soportados</t>
  </si>
  <si>
    <t>en comprobantes de contabilidad?</t>
  </si>
  <si>
    <t>19.1</t>
  </si>
  <si>
    <t>¿La información de los libros de</t>
  </si>
  <si>
    <t>contabilidad coincide con la registrada en los comprobantes de contabilidad?</t>
  </si>
  <si>
    <t>19.2</t>
  </si>
  <si>
    <t>En caso de haber diferencias entre los registros en los libros y los comprobantes de contabilidad, ¿se</t>
  </si>
  <si>
    <t>realizan   las   conciliaciones   y ajustes necesarios?</t>
  </si>
  <si>
    <t>¿Existe algún mecanismo a través del</t>
  </si>
  <si>
    <t>cual se verifique la completitud de los registros contables?</t>
  </si>
  <si>
    <t>20.1</t>
  </si>
  <si>
    <t>¿Dicho mecanismo se aplica de</t>
  </si>
  <si>
    <t>manera permanente o periódica?</t>
  </si>
  <si>
    <t>20.2</t>
  </si>
  <si>
    <t>¿Los libros de contabilidad se encuentran actualizados y sus saldos están de acuerdo con el último informe trimestral transmitido a la</t>
  </si>
  <si>
    <t>Contaduría General de la Nación?</t>
  </si>
  <si>
    <t>MEDICIÓN INICIAL</t>
  </si>
  <si>
    <t>¿Los criterios de medición inicial de los hechos económicos utilizados por la entidad corresponden al marco</t>
  </si>
  <si>
    <t>normativo aplicable a la entidad?</t>
  </si>
  <si>
    <t>21.1</t>
  </si>
  <si>
    <t>¿Los criterios de medición de los activos, pasivos, ingresos, gastos y costos contenidos en el marco normativo aplicable a la entidad, son de conocimiento del personal</t>
  </si>
  <si>
    <t>involucrado en el proceso contable?</t>
  </si>
  <si>
    <t>21.2</t>
  </si>
  <si>
    <t>¿Los criterios de medición de los activos, pasivos, ingresos, gastos y costos se aplican conforme al marco normativo que le corresponde a la</t>
  </si>
  <si>
    <t>MEDICIÓN POSTERIOR</t>
  </si>
  <si>
    <t>¿Se calculan, de manera adecuada, los valores correspondientes a los procesos de depreciación, amortización, agotamiento y</t>
  </si>
  <si>
    <t>deterioro, según aplique?</t>
  </si>
  <si>
    <t>22.1</t>
  </si>
  <si>
    <t>¿Los cálculos de depreciación se</t>
  </si>
  <si>
    <t>realizan con base en lo establecido en la política?</t>
  </si>
  <si>
    <t>22.2</t>
  </si>
  <si>
    <t>¿La vida útil de la propiedad, planta y equipo, y la depreciación son objeto</t>
  </si>
  <si>
    <t>de revisión periódica?</t>
  </si>
  <si>
    <t>22.3</t>
  </si>
  <si>
    <t>¿Se verifican los  indicios  de deterioro</t>
  </si>
  <si>
    <t>de los activos por lo menos al final  del periodo contable?</t>
  </si>
  <si>
    <t>¿Se encuentran plenamente establecidos los criterios de medición posterior para cada uno de los elementos de los estados</t>
  </si>
  <si>
    <t>financieros?</t>
  </si>
  <si>
    <t>23.1</t>
  </si>
  <si>
    <t>¿Los criterios se establecen con base</t>
  </si>
  <si>
    <t>en el marco normativo aplicable a la entidad?</t>
  </si>
  <si>
    <t>23.2</t>
  </si>
  <si>
    <t>¿Se identifican los hechos económicos que deben ser objeto de actualización</t>
  </si>
  <si>
    <t>posterior?</t>
  </si>
  <si>
    <t>23.3</t>
  </si>
  <si>
    <t>¿Se verifica que la medición posterior se efectúa con base en los criterios establecidos en el marco normativo</t>
  </si>
  <si>
    <t>23.4</t>
  </si>
  <si>
    <t>¿La actualización de los hechos económicos se realiza de manera</t>
  </si>
  <si>
    <t>oportuna?</t>
  </si>
  <si>
    <t>23.5</t>
  </si>
  <si>
    <t>¿Se soportan las mediciones fundamentadas en estimaciones o juicios de profesionales expertos</t>
  </si>
  <si>
    <t>ajenos al proceso contable?</t>
  </si>
  <si>
    <t>PRESENTACIÓN DE ESTADOS</t>
  </si>
  <si>
    <t>FINANCIEROS</t>
  </si>
  <si>
    <t>¿Se elaboran y presentan oportunamente los estados financieros a los usuarios de la</t>
  </si>
  <si>
    <t>información financiera?</t>
  </si>
  <si>
    <t>24.1</t>
  </si>
  <si>
    <t>¿Se cuenta con una política, directriz, procedimiento, guía o lineamiento para la divulgación de los estados</t>
  </si>
  <si>
    <t>24.2</t>
  </si>
  <si>
    <t>¿Se cumple la política, directriz, procedimiento, guía o lineamiento establecida para la divulgación de los</t>
  </si>
  <si>
    <t>estados financieros?</t>
  </si>
  <si>
    <t>24.3</t>
  </si>
  <si>
    <t>¿Se tienen en cuenta los estados</t>
  </si>
  <si>
    <t>financieros para la toma de decisiones en la gestión de la entidad?</t>
  </si>
  <si>
    <t>24.4</t>
  </si>
  <si>
    <t xml:space="preserve">¿Se elabora el juego completo de estados financieros, con corte al 31 de
diciembre?
</t>
  </si>
  <si>
    <t>¿Las cifras contenidas en los estados financieros coinciden con los saldos</t>
  </si>
  <si>
    <t>de los libros de contabilidad?</t>
  </si>
  <si>
    <t>25.1</t>
  </si>
  <si>
    <t>¿Se realizan verificaciones de los saldos de las partidas de los estados financieros previo a la presentación de</t>
  </si>
  <si>
    <t>los estados financieros?</t>
  </si>
  <si>
    <t>¿Se utiliza un sistema de indicadores para analizar e interpretar la realidad</t>
  </si>
  <si>
    <t>financiera de la entidad?</t>
  </si>
  <si>
    <t>26.1</t>
  </si>
  <si>
    <t>¿Los indicadores se ajustan a las</t>
  </si>
  <si>
    <t>necesidades de la entidad y del proceso contable?</t>
  </si>
  <si>
    <t>26.2</t>
  </si>
  <si>
    <t>¿Se verifica la fiabilidad de la</t>
  </si>
  <si>
    <t>información utilizada como insumo para la elaboración del indicador?</t>
  </si>
  <si>
    <t>¿La información financiera presenta la suficiente ilustración para su adecuada comprensión por parte de</t>
  </si>
  <si>
    <t>los usuarios?</t>
  </si>
  <si>
    <t>27.1</t>
  </si>
  <si>
    <t>¿Las notas a los estados financieros cumplen con las revelaciones requeridas en las normas para el reconocimiento, medición, revelación y presentación de los hechos económicos del marco normativo</t>
  </si>
  <si>
    <t>aplicable?</t>
  </si>
  <si>
    <t>27.2</t>
  </si>
  <si>
    <t>¿El contenido de las notas a los estados financieros revela en forma suficiente la información de tipo cualitativo y cuantitativo para que sea</t>
  </si>
  <si>
    <t>útil al usuario?</t>
  </si>
  <si>
    <t>27.3</t>
  </si>
  <si>
    <t>¿En las notas a los estados financieros, se hace referencia a las variaciones significativas que se presentan de un</t>
  </si>
  <si>
    <t>periodo a otro?</t>
  </si>
  <si>
    <t>27.4</t>
  </si>
  <si>
    <t>¿Las notas explican la aplicación de metodologías o la aplicación de juicios</t>
  </si>
  <si>
    <t>profesionales en  la  preparación  de la información, cuando a ello hay lugar?</t>
  </si>
  <si>
    <t>27.5</t>
  </si>
  <si>
    <t>¿Se corrobora que la información</t>
  </si>
  <si>
    <t>presentada a los distintos usuarios de la información sea consistente?</t>
  </si>
  <si>
    <t>RENDICIÓN DE CUENTAS E</t>
  </si>
  <si>
    <t>INFORMACIÓN A PARTES INTERESADAS</t>
  </si>
  <si>
    <t>RENDICIÓN DE CUENTAS E INFORMACIÓN A PARTES</t>
  </si>
  <si>
    <t>INTERESADAS</t>
  </si>
  <si>
    <t>¿Para las entidades obligadas a realizar rendición de cuentas, se presentan los estados financieros en la misma? Si la entidad no está obligada a rendición de cuentas, ¿se prepara información financiera con propósitos específicos que</t>
  </si>
  <si>
    <t>propendan por la transparencia?</t>
  </si>
  <si>
    <t>28.1</t>
  </si>
  <si>
    <t>¿Se verifica la consistencia de las cifras presentadas en los estados financieros con las presentadas en la rendición de cuentas o la presentada para</t>
  </si>
  <si>
    <t>propósitos específicos?</t>
  </si>
  <si>
    <t>28.2</t>
  </si>
  <si>
    <t>¿Se presentan explicaciones que faciliten a los diferentes usuarios la comprensión de la información</t>
  </si>
  <si>
    <t>financiera presentada?</t>
  </si>
  <si>
    <t>GESTIÓN DEL RIESGO CONTABLE</t>
  </si>
  <si>
    <t>¿Existen mecanismos de identificación y monitoreo de los</t>
  </si>
  <si>
    <t>riesgos de índole contable?</t>
  </si>
  <si>
    <t>29.1</t>
  </si>
  <si>
    <t>¿Se deja evidencia de la aplicación de</t>
  </si>
  <si>
    <t>estos mecanismos?</t>
  </si>
  <si>
    <t>¿Se ha establecido la probabilidad de ocurrencia y el impacto que puede tener, en la entidad, la materialización de los riesgos de</t>
  </si>
  <si>
    <t>índole contable?</t>
  </si>
  <si>
    <t>30.1</t>
  </si>
  <si>
    <t>¿Se  analizan  y  se  da  un tratamiento</t>
  </si>
  <si>
    <t>adecuado   a   los   riesgos   de   índole contable en forma permanente?</t>
  </si>
  <si>
    <t>30.2</t>
  </si>
  <si>
    <t>¿Los riesgos identificados se revisan y</t>
  </si>
  <si>
    <t>actualizan periódicamente?</t>
  </si>
  <si>
    <t>30.3</t>
  </si>
  <si>
    <t>¿Se han establecido controles que permitan mitigar o neutralizar la ocurrencia de cada riesgo</t>
  </si>
  <si>
    <t>identificado?</t>
  </si>
  <si>
    <t>30.4</t>
  </si>
  <si>
    <t>¿Se realizan autoevaluaciones periódicas para determinar la eficacia de los controles implementados en cada una de las actividades del</t>
  </si>
  <si>
    <t>¿Los funcionarios involucrados en el proceso contable poseen las habilidades y competencias</t>
  </si>
  <si>
    <t>necesarias para su ejecución?</t>
  </si>
  <si>
    <t>31.1</t>
  </si>
  <si>
    <t>¿Las personas involucradas en el proceso contable están capacitadas para identificar los hechos económicos propios de la entidad que</t>
  </si>
  <si>
    <t>tienen impacto contable?</t>
  </si>
  <si>
    <t>¿Dentro del plan institucional de capacitación se considera el desarrollo de competencias y actualización permanente del personal involucrado en el proceso</t>
  </si>
  <si>
    <t>32.1</t>
  </si>
  <si>
    <t>¿Se verifica la ejecución del plan de</t>
  </si>
  <si>
    <t>capacitación?</t>
  </si>
  <si>
    <t>32.2</t>
  </si>
  <si>
    <t>¿Se verifica que los programas de capacitación desarrollados apuntan al mejoramiento de competencias y</t>
  </si>
  <si>
    <t>habilidades?</t>
  </si>
  <si>
    <t>MÁXIMO A OBTENER</t>
  </si>
  <si>
    <t>TOTAL PREGUNTAS</t>
  </si>
  <si>
    <t>PUNTAJE OBTENIDO</t>
  </si>
  <si>
    <t>Porcentaje obtenido</t>
  </si>
  <si>
    <t>Calificación</t>
  </si>
  <si>
    <t>SI</t>
  </si>
  <si>
    <t>PARCIALMENTE</t>
  </si>
  <si>
    <t>NO</t>
  </si>
  <si>
    <t>EXISTENCIA</t>
  </si>
  <si>
    <t>EFECTIVIDAD</t>
  </si>
  <si>
    <t>Existencia</t>
  </si>
  <si>
    <t>Efectividad</t>
  </si>
  <si>
    <t>¿La entidad ha definido las políticas contables que debe aplicar para el reconocimiento, medición, revelación y presentación de los hechos económicos de acuerdo con el marco normativo que le corresponde aplicar?</t>
  </si>
  <si>
    <t>¿Se establecen instrumentos (planes, procedimientos, manuales, reglas de negocio,       guías,       etc)       para    el seguimiento  al  cumplimiento  de  los planes de mejoramiento derivados de los hallazgos de auditoría interna o externa?</t>
  </si>
  <si>
    <t>¿Se socializan estos instrumentos de seguimiento con los responsables?</t>
  </si>
  <si>
    <t>¿Se hace seguimiento o monitoreo al cumplimiento de los planes de mejoramiento?</t>
  </si>
  <si>
    <t>¿Se verifica que los programas de capacitación desarrollados apuntan al mejoramiento de competencias y habilidades?</t>
  </si>
  <si>
    <t>¿Se verifica la ejecución del plan de capacitación?</t>
  </si>
  <si>
    <t>¿Dentro del plan institucional de capacitación se considera el desarrollo de competencias y actualización permanente del personal involucrado en el proceso contable?</t>
  </si>
  <si>
    <t>¿Las personas involucradas en el proceso contable están capacitadas para identificar los hechos económicos propios de la entidad que tienen impacto contable?</t>
  </si>
  <si>
    <t>VALORACIÓN CUALITATIVA</t>
  </si>
  <si>
    <t>CONTROL INTERNO CONTABLE</t>
  </si>
  <si>
    <t>FORTALEZAS</t>
  </si>
  <si>
    <t>DEBILIDADES</t>
  </si>
  <si>
    <t>RECOMENDACIONES</t>
  </si>
  <si>
    <t>¿Se socializan estas herramientas con el personal involucrado en el proceso?</t>
  </si>
  <si>
    <t>Se tienen identificados los documentos idoneos mediante los cuales se informa al área contable?</t>
  </si>
  <si>
    <t>¿Los funcionarios involucrados en el proceso contable poseen las habilidades y competencias necesarias para su ejecución?</t>
  </si>
  <si>
    <t>¿Se realizan autoevaluaciones periódicas para determinar la eficacia de los controles implementados en cada una de las actividades del proceso contable?</t>
  </si>
  <si>
    <t>¿Se han establecido controles que permitan mitigar o neutralizar la ocurrencia de cada riesgo identificado?</t>
  </si>
  <si>
    <t>¿Los riesgos identificados se revisan yactualizan periódicamente?</t>
  </si>
  <si>
    <t>¿Existen mecanismos de identificación y monitoreo de los actualizan periódicamente?</t>
  </si>
  <si>
    <t>¿Se presentan explicaciones que faciliten a los diferentes usuarios la comprensión de la información propósitos específicos?</t>
  </si>
  <si>
    <t xml:space="preserve">¿Se verifica la consistencia de las cifras presentadas en los estados financieros con las presentadas en la rendición de cuentas o la presentada para financiera presentada? </t>
  </si>
  <si>
    <t>¿Para las entidades obligadas a realizar rendición de cuentas, se presentan los estados financieros en la misma? Si la entidad no está obligada a rendición de cuentas, ¿se prepara información financiera con propósitos específicos que propendan por la transparencia?</t>
  </si>
  <si>
    <t>¿Se corrobora que la información presentada a los distintos usuarios de la información sea consistente?</t>
  </si>
  <si>
    <t>¿Las notas explican la aplicación de metodologías o la aplicación de juicios profesionales en  la  preparación  de la información, cuando a ello hay lugar?</t>
  </si>
  <si>
    <t>¿En las notas a los estados financieros, se hace referencia a las variaciones significativas que se presentan de un periodo a otro?</t>
  </si>
  <si>
    <t>¿El contenido de las notas a los estados financieros revela en forma suficiente la información de tipo cualitativo y cuantitativo para que sea útil al usuario?</t>
  </si>
  <si>
    <t>¿Las notas a los estados financieros cumplen con las revelaciones requeridas en las normas para el reconocimiento, medición, revelación y presentación de los hechos económicos del marco normativo aplicable?</t>
  </si>
  <si>
    <t>¿La información financiera presenta la suficiente ilustración para su adecuada comprensión por parte de los usuarios?</t>
  </si>
  <si>
    <t>¿Las políticas establecidas son aplicadas en el desarrollo del proceso contable?</t>
  </si>
  <si>
    <t>¿Las políticas contables responden a la naturaleza y a la actividad de la entidad?</t>
  </si>
  <si>
    <t>¿Las políticas contables propenden por la representación fiel de la información financiera?</t>
  </si>
  <si>
    <t>¿Existen procedimientos internos documentados que faciliten la aplicación de la política?</t>
  </si>
  <si>
    <t>¿Se ha socializado este instrumento con el personal involucrado en el proceso?</t>
  </si>
  <si>
    <t>¿Se verifica la individualización de los bienes físicos?</t>
  </si>
  <si>
    <t>¿Se  cuenta  con  una  directriz,  guía o procedimiento para realizar las conciliaciones de las partidas más relevantes, a fin de lograr una
adecuada identificación y medición?</t>
  </si>
  <si>
    <t>¿Se ha implementado una política o instrumento (directriz, procedimiento, guía o lineamiento) sobre la identificación de los bienes físicos en forma individualizada dentro del documentados que faciliten la aplicación de la política?</t>
  </si>
  <si>
    <t>¿Se socializan estas directrices, guías o procedimientos con el personal involucrado en el proceso?</t>
  </si>
  <si>
    <t>¿Se verifica la aplicación de estas directrices, guías o procedimientos?</t>
  </si>
  <si>
    <t>¿Se cuenta con una directriz, procedimiento, guía, lineamiento o instrucción para la presentación oportuna de la información financiera?</t>
  </si>
  <si>
    <t>¿Se cuenta con una directriz, guía, lineamiento, procedimiento o instrucción en que se defina la segregación de funciones (autorizaciones, registros y manejos) dentro de los procesos contables?</t>
  </si>
  <si>
    <t>¿Se socializa esta directriz, guía, lineamiento, procedimiento o instrucción con el personal involucrado en el proceso?</t>
  </si>
  <si>
    <t>¿Se verifica el cumplimiento de esta directriz, guía, lineamiento, procedimiento o instrucción?</t>
  </si>
  <si>
    <t xml:space="preserve">¿Se socializa esta directriz, guía, lineamiento, procedimiento o instrucción con el personal involucrado en el proceso? </t>
  </si>
  <si>
    <t>¿Se cumple con la directriz, guía, lineamiento, procedimiento o instrucción?</t>
  </si>
  <si>
    <t>¿Existe un procedimiento para llevar a cabo, en forma adecuada, el cierre integral de la información producida en las áreas o dependencias que generan hechos económicos?</t>
  </si>
  <si>
    <t>¿Se socializa este procedimiento con el personal involucrado en el proceso?</t>
  </si>
  <si>
    <t>¿La entidad tiene implementadas directrices, procedimientos, guías o lineamientos para realizar periódicamente inventarios y cruces de información, que le permitan verificar la existencia de activos y pasivos?</t>
  </si>
  <si>
    <t>¿Se socializan las directrices, procedimientos, guías o lineamientos con el personal involucrado en el proceso?</t>
  </si>
  <si>
    <t>¿Se cumple con estas directrices, procedimientos, guías o lineamientos?</t>
  </si>
  <si>
    <t>¿Se socializan estas directrices, procedimientos, instrucciones, o lineamientos con el personal involucrado en el proceso?</t>
  </si>
  <si>
    <t>¿El análisis, la depuracion y el seguimiento de cuentas se realiza permanentemente o por lo menos periódicamente?</t>
  </si>
  <si>
    <t>¿Existen mecanismos para verificar el cumplimiento de estas directrices, procedimientos, instrucciones,  lineamientos?</t>
  </si>
  <si>
    <t>¿Se evidencia por medio de flujogramas, u otra técnica o mecanismo, la forma como circula la información hacia el área contable?</t>
  </si>
  <si>
    <t>¿La entidad ha identificado los proveedores de información dentro del proceso contable?</t>
  </si>
  <si>
    <t>¿La entidad ha identificado los receptores de información dentro del proceso contable?</t>
  </si>
  <si>
    <t>¿Los derechos y obligaciones se miden a partir de su individualización?</t>
  </si>
  <si>
    <t>¿La baja en cuentas es factible a partir de la individualización de los derechos y obligaciones?</t>
  </si>
  <si>
    <t>¿Los derechos y obligaciones se encuentran debidamente individualizados en la contabilidad, bien sea por el área contable, o bien por otras dependencias?</t>
  </si>
  <si>
    <t>¿Para la identificación de los hechos económicos, se toma como base el marco normativo aplicable a la entidad?</t>
  </si>
  <si>
    <t>¿En el proceso de identificación se tienen en cuenta los criterios para el reconocimiento de los hechos económicos definidos en las normas?</t>
  </si>
  <si>
    <t>¿Se utiliza la versión actualizada del Catálogo General de Cuentas correspondiente al marco normativo aplicable a la entidad?</t>
  </si>
  <si>
    <t>¿Se  llevan  registros  individualizados de  los  hechos  económicos ocurridos en la entidad?</t>
  </si>
  <si>
    <t>¿En el proceso de clasificación se consideran los criterios definidos en el marco normativo aplicable a la entidad?</t>
  </si>
  <si>
    <t>¿Los hechos económicos se contabilizan cronológicamente?</t>
  </si>
  <si>
    <t>¿Se verifica el registro contable cronológico de los hechos económicos?</t>
  </si>
  <si>
    <t>¿Se verifica el registro consecutivo de los hechos económicos en los libros de contabilidad?</t>
  </si>
  <si>
    <t>¿Los hechos económicos registrados están respaldados en documentos soporte idóneos?</t>
  </si>
  <si>
    <t>¿Se verifica que los registros contables cuenten con los documentos de origen interno o externo que los soporten?</t>
  </si>
  <si>
    <t>¿Se conservan y custodian los documentos soporte?</t>
  </si>
  <si>
    <t>¿Para el registro de los hechos económicos, se elaboran los respectivos comprobantes de contabilidad?</t>
  </si>
  <si>
    <t>¿Los comprobantes de contabilidad se realizan cronológicamente?</t>
  </si>
  <si>
    <t>¿Los comprobantes de contabilidad se enumeran consecutivamente?</t>
  </si>
  <si>
    <t>¿Los libros de contabilidad se encuentran debidamente soportados contabilidad coincide con la registrada en los comprobantes de contabilidad?</t>
  </si>
  <si>
    <t>¿La información de los libros de contabilidad coincide con la registrada en los comprobantes de contabilidad?</t>
  </si>
  <si>
    <t>En caso de haber diferencias entre los registros en los libros y los comprobantes de contabilidad, ¿se realizan   las   conciliaciones   y ajustes necesarios?</t>
  </si>
  <si>
    <t>¿Existe algún mecanismo a través del cual se verifique la completitud de los registros contables?</t>
  </si>
  <si>
    <t>¿Dicho mecanismo se aplica de manera permanente o periódica?</t>
  </si>
  <si>
    <t>¿Los criterios de medición de los activos, pasivos, ingresos, gastos y costos contenidos en el marco normativo aplicable a la entidad, son de conocimiento del personal involucrado en el proceso contable?</t>
  </si>
  <si>
    <t>¿Los criterios de medición de los activos, pasivos, ingresos, gastos y costos se aplican conforme al marco normativo que le corresponde a la entidad?</t>
  </si>
  <si>
    <t>¿Se calculan, de manera adecuada, los valores correspondientes a los procesos de depreciación, amortización, agotamiento y deterioro, según aplique?</t>
  </si>
  <si>
    <t>¿Los cálculos de depreciación se realizan con base en lo establecido en la política?</t>
  </si>
  <si>
    <t>¿Se verifican los  indicios  de deterioro de los activos por lo menos al final  del periodo contable?</t>
  </si>
  <si>
    <t>¿Se encuentran plenamente establecidos los criterios de medición posterior para cada uno de los elementos de los estados financieros?</t>
  </si>
  <si>
    <t>¿Los criterios se establecen con base en el marco normativo aplicable a la entidad?</t>
  </si>
  <si>
    <t>¿Se identifican los hechos económicos que deben ser objeto de actualización posterior?</t>
  </si>
  <si>
    <t>¿Se verifica que la medición posterior se efectúa con base en los criterios establecidos en el marco normativo aplicable a la entidad?</t>
  </si>
  <si>
    <t>¿La actualización de los hechos económicos se realiza de manera oportuna?</t>
  </si>
  <si>
    <t>¿Se soportan las mediciones fundamentadas en estimaciones o juicios de profesionales expertos ajenos al proceso contable?</t>
  </si>
  <si>
    <t>¿Se elaboran y presentan oportunamente los estados financieros a los usuarios de la información financiera?</t>
  </si>
  <si>
    <t>¿Se cuenta con una política, directriz, procedimiento, guía o lineamiento para la divulgación de los estados financieros?</t>
  </si>
  <si>
    <t>¿Se cumple la política, directriz, procedimiento, guía o lineamiento establecida para la divulgación de los estados financieros?</t>
  </si>
  <si>
    <t>¿Se tienen en cuenta los estados financieros para la toma de decisiones en la gestión de la entidad?</t>
  </si>
  <si>
    <t>¿Las cifras contenidas en los estados financieros coinciden con los saldos de los libros de contabilidad?</t>
  </si>
  <si>
    <t>¿Se utiliza un sistema de indicadores para analizar e interpretar la realidad financiera de la entidad?</t>
  </si>
  <si>
    <t>¿Los indicadores se ajustan a las necesidades de la entidad y del proceso contable?</t>
  </si>
  <si>
    <t>¿Se verifica la fiabilidad de la información utilizada como insumo para la elaboración del indicador?</t>
  </si>
  <si>
    <t>¿Se deja evidencia de la aplicación de estos mecanismos?</t>
  </si>
  <si>
    <t>¿Se ha establecido la probabilidad de ocurrencia y el impacto que puede tener, en la entidad, la materialización de los riesgos de índole contable?</t>
  </si>
  <si>
    <t>¿Se  analizan  y  se  da  un tratamiento adecuado   a   los   riesgos   de   índole contable en forma permanente?</t>
  </si>
  <si>
    <t>MARCO DE REFERENCIA DEL PROCESO CONTABLE</t>
  </si>
  <si>
    <t>¿La entidad cuenta con una política o instrumento (procedimiento, manual, regla de negocio, guía, instructivo, etc.) tendiente a facilitar el flujo de información relativo a los hechos económicos originados en cualquier dependencia?</t>
  </si>
  <si>
    <t>¿Se tienen establecidas directrices, procedimientos, instrucciones, o lineamientos sobre análisis, depuración y seguimiento de cuentas para el mejoramiento y sostenibilidad de la calidad de la información?</t>
  </si>
  <si>
    <t>¿Se realizan revisiones permanentes sobre la vigencia del catálogo de cuentas?</t>
  </si>
  <si>
    <t>¿Los libros de contabilidad se encuentran actualizados y sus saldos están de acuerdo con el último informe trimestral transmitido a la Contaduría General de la Nación?</t>
  </si>
  <si>
    <t>¿Se realizan verificaciones de los saldos de las partidas de los estados financieros previo a la presentación de los estados financieros?</t>
  </si>
  <si>
    <t>¿Los criterios de medición inicial de los hechos económicos utilizados por la entidad corresponden al marco normativo aplicable a la entidad?</t>
  </si>
  <si>
    <t>¿Se socializan las políticas con el personal involucrado en el proceso ?</t>
  </si>
  <si>
    <t>¿La vida útil de la propiedad, planta y equipo, y la depreciación son objeto de revisión periodica?</t>
  </si>
  <si>
    <t>Elaboró:</t>
  </si>
  <si>
    <t xml:space="preserve">Revisó: </t>
  </si>
  <si>
    <r>
      <t xml:space="preserve">Aprobó: </t>
    </r>
    <r>
      <rPr>
        <sz val="8"/>
        <color indexed="8"/>
        <rFont val="Arial"/>
        <family val="2"/>
      </rPr>
      <t>Comité SICME</t>
    </r>
  </si>
  <si>
    <t>Oficina de Control Interno</t>
  </si>
  <si>
    <t>Grupo de Planeación</t>
  </si>
  <si>
    <t>AVANCES Y MEJORAS DEL PROCESO DE CONTROL INTERNO CONTABLE</t>
  </si>
  <si>
    <t xml:space="preserve">¿Se elabora el juego completo de estados financieros, con corte al 31 de diciembre?
</t>
  </si>
  <si>
    <t>RESULTADOS DE LA EVALUACIÓN DEL CONTROL INTERNO CONTABLE</t>
  </si>
  <si>
    <t>NÚMERO</t>
  </si>
  <si>
    <t>EVALUACIÓN DEL CONTROL INTERNO CONTABLE</t>
  </si>
  <si>
    <t>DEFICIENTE</t>
  </si>
  <si>
    <t>ADECUADO</t>
  </si>
  <si>
    <t>SUBETAPAS</t>
  </si>
  <si>
    <t>RANGOS DE CALIFICACIÓN DE LA EVALUACIÓN DEL CONTROL INTERNO CONTABLE</t>
  </si>
  <si>
    <t>1.0 &lt; CALIFICACION &lt;3.0</t>
  </si>
  <si>
    <t>3.0 &lt; CALIFICACION &lt;4.0</t>
  </si>
  <si>
    <t>4.0 &lt; CALIFICACION &lt;5.0</t>
  </si>
  <si>
    <t>EFICIENTE</t>
  </si>
  <si>
    <t xml:space="preserve">RANGO DE CALIFICACION </t>
  </si>
  <si>
    <t>CALIFICACIÓN CUALITATIVA</t>
  </si>
  <si>
    <t>REVELACIÓN</t>
  </si>
  <si>
    <t>PRESENTACIÓN DE ESTADOS FINANCIEROS</t>
  </si>
  <si>
    <t>RENDICIÓN DE CUENTAS A PARTES INTERESADAS</t>
  </si>
  <si>
    <t>RENDICIÓN DE CUENTAS E INFORMACIÓN A PARTES INTERESADAS</t>
  </si>
  <si>
    <r>
      <rPr>
        <b/>
        <sz val="8"/>
        <rFont val="Arial"/>
        <family val="2"/>
      </rPr>
      <t>Fecha</t>
    </r>
    <r>
      <rPr>
        <sz val="8"/>
        <rFont val="Arial"/>
        <family val="2"/>
      </rPr>
      <t>: 21 diciembre de 2021</t>
    </r>
  </si>
  <si>
    <t>Proceso Control y Evaluación de la Gestión
Formato Evaluación de Control Interno Contable</t>
  </si>
  <si>
    <t xml:space="preserve">Código: </t>
  </si>
  <si>
    <t>F-S-1010-78</t>
  </si>
  <si>
    <t xml:space="preserve">Versión: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</si>
</sst>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indexed="8"/>
      <name val="Arial"/>
      <family val="2"/>
    </font>
    <font>
      <sz val="8"/>
      <name val="Calibri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3"/>
      <color theme="1"/>
      <name val="Times New Roman"/>
      <family val="1"/>
    </font>
    <font>
      <b/>
      <sz val="10"/>
      <color theme="1"/>
      <name val="Times New Roman"/>
      <family val="1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0"/>
      <name val="Arial"/>
      <family val="2"/>
    </font>
    <font>
      <b/>
      <sz val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A6A6A6"/>
        <bgColor indexed="64"/>
      </patternFill>
    </fill>
    <fill>
      <patternFill patternType="solid">
        <fgColor rgb="FFBEBEBE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8EA9D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3">
    <xf numFmtId="0" fontId="0" fillId="0" borderId="0" xfId="0"/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vertical="center" wrapText="1"/>
    </xf>
    <xf numFmtId="0" fontId="5" fillId="0" borderId="10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justify" vertical="center" wrapText="1"/>
    </xf>
    <xf numFmtId="0" fontId="0" fillId="0" borderId="10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10" xfId="0" applyBorder="1" applyAlignment="1">
      <alignment horizontal="justify" vertical="center" wrapText="1"/>
    </xf>
    <xf numFmtId="0" fontId="0" fillId="0" borderId="9" xfId="0" applyBorder="1" applyAlignment="1">
      <alignment horizontal="justify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vertical="center" wrapText="1"/>
    </xf>
    <xf numFmtId="0" fontId="0" fillId="0" borderId="12" xfId="0" applyBorder="1" applyAlignment="1">
      <alignment horizontal="left" vertical="center" wrapText="1" indent="1"/>
    </xf>
    <xf numFmtId="0" fontId="0" fillId="0" borderId="12" xfId="0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6" fillId="2" borderId="13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vertical="center" wrapText="1"/>
    </xf>
    <xf numFmtId="0" fontId="0" fillId="0" borderId="8" xfId="0" applyBorder="1" applyAlignment="1">
      <alignment horizontal="justify" vertical="center" wrapText="1"/>
    </xf>
    <xf numFmtId="0" fontId="5" fillId="4" borderId="9" xfId="0" applyFont="1" applyFill="1" applyBorder="1" applyAlignment="1">
      <alignment horizontal="left" vertical="center" wrapText="1" indent="7"/>
    </xf>
    <xf numFmtId="0" fontId="5" fillId="4" borderId="9" xfId="0" applyFont="1" applyFill="1" applyBorder="1" applyAlignment="1">
      <alignment horizontal="left" vertical="center" wrapText="1" indent="6"/>
    </xf>
    <xf numFmtId="0" fontId="5" fillId="0" borderId="8" xfId="0" applyFont="1" applyBorder="1" applyAlignment="1">
      <alignment horizontal="justify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horizontal="left" vertical="center" wrapText="1" indent="5"/>
    </xf>
    <xf numFmtId="0" fontId="5" fillId="3" borderId="9" xfId="0" applyFont="1" applyFill="1" applyBorder="1" applyAlignment="1">
      <alignment horizontal="left" vertical="center" wrapText="1" indent="8"/>
    </xf>
    <xf numFmtId="0" fontId="5" fillId="3" borderId="9" xfId="0" applyFont="1" applyFill="1" applyBorder="1" applyAlignment="1">
      <alignment horizontal="left" vertical="center" wrapText="1" indent="2"/>
    </xf>
    <xf numFmtId="0" fontId="5" fillId="4" borderId="9" xfId="0" applyFont="1" applyFill="1" applyBorder="1" applyAlignment="1">
      <alignment horizontal="left" vertical="center" wrapText="1" indent="2"/>
    </xf>
    <xf numFmtId="0" fontId="6" fillId="3" borderId="12" xfId="0" applyFont="1" applyFill="1" applyBorder="1" applyAlignment="1">
      <alignment vertical="center" wrapText="1"/>
    </xf>
    <xf numFmtId="0" fontId="6" fillId="4" borderId="9" xfId="0" applyFont="1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 indent="3"/>
    </xf>
    <xf numFmtId="0" fontId="0" fillId="0" borderId="9" xfId="0" applyBorder="1" applyAlignment="1">
      <alignment horizontal="left" vertical="center" wrapText="1" indent="2"/>
    </xf>
    <xf numFmtId="0" fontId="5" fillId="5" borderId="12" xfId="0" applyFont="1" applyFill="1" applyBorder="1" applyAlignment="1">
      <alignment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9" fontId="0" fillId="0" borderId="0" xfId="0" applyNumberFormat="1"/>
    <xf numFmtId="0" fontId="8" fillId="0" borderId="9" xfId="0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10" fillId="3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justify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justify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justify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justify" vertical="center" wrapText="1"/>
    </xf>
    <xf numFmtId="0" fontId="9" fillId="6" borderId="0" xfId="0" applyFont="1" applyFill="1" applyAlignment="1">
      <alignment vertical="top"/>
    </xf>
    <xf numFmtId="0" fontId="9" fillId="0" borderId="0" xfId="0" applyFont="1" applyAlignment="1">
      <alignment horizontal="center" vertical="top"/>
    </xf>
    <xf numFmtId="0" fontId="9" fillId="3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justify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justify" vertical="center" wrapText="1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justify" vertical="center"/>
    </xf>
    <xf numFmtId="0" fontId="10" fillId="5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horizontal="justify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9" fillId="6" borderId="0" xfId="0" applyFont="1" applyFill="1" applyBorder="1" applyAlignment="1">
      <alignment horizontal="center" vertical="center"/>
    </xf>
    <xf numFmtId="0" fontId="9" fillId="6" borderId="0" xfId="0" applyFont="1" applyFill="1" applyAlignment="1">
      <alignment horizontal="center" vertical="top"/>
    </xf>
    <xf numFmtId="0" fontId="9" fillId="6" borderId="0" xfId="0" applyFont="1" applyFill="1" applyAlignment="1">
      <alignment horizontal="justify" vertical="center"/>
    </xf>
    <xf numFmtId="0" fontId="9" fillId="6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0" fontId="10" fillId="6" borderId="1" xfId="0" applyFont="1" applyFill="1" applyBorder="1" applyAlignment="1">
      <alignment horizontal="center" vertical="center" wrapText="1"/>
    </xf>
    <xf numFmtId="0" fontId="9" fillId="6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left" vertical="center" wrapText="1"/>
    </xf>
    <xf numFmtId="0" fontId="0" fillId="0" borderId="0" xfId="0" applyFont="1"/>
    <xf numFmtId="0" fontId="13" fillId="6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0" fillId="6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0" xfId="0" applyFont="1"/>
    <xf numFmtId="0" fontId="9" fillId="0" borderId="1" xfId="0" applyFont="1" applyBorder="1" applyAlignment="1">
      <alignment horizontal="center" vertical="center" wrapText="1"/>
    </xf>
    <xf numFmtId="0" fontId="17" fillId="5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15" fillId="0" borderId="1" xfId="0" applyFont="1" applyBorder="1"/>
    <xf numFmtId="0" fontId="13" fillId="8" borderId="1" xfId="0" applyFont="1" applyFill="1" applyBorder="1" applyAlignment="1">
      <alignment horizontal="left" vertical="center" wrapText="1"/>
    </xf>
    <xf numFmtId="0" fontId="0" fillId="8" borderId="1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 vertical="center"/>
    </xf>
    <xf numFmtId="0" fontId="12" fillId="8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1" fillId="10" borderId="1" xfId="0" applyFont="1" applyFill="1" applyBorder="1" applyAlignment="1">
      <alignment horizontal="left" vertical="center" wrapText="1"/>
    </xf>
    <xf numFmtId="0" fontId="10" fillId="1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1" fillId="10" borderId="1" xfId="0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justify" vertical="top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6" borderId="15" xfId="0" applyFont="1" applyFill="1" applyBorder="1" applyAlignment="1">
      <alignment horizontal="center" vertical="center" wrapText="1"/>
    </xf>
    <xf numFmtId="0" fontId="9" fillId="6" borderId="16" xfId="0" applyFont="1" applyFill="1" applyBorder="1" applyAlignment="1">
      <alignment horizontal="center" vertical="center" wrapText="1"/>
    </xf>
    <xf numFmtId="0" fontId="9" fillId="6" borderId="17" xfId="0" applyFont="1" applyFill="1" applyBorder="1" applyAlignment="1">
      <alignment horizontal="center" vertical="center" wrapText="1"/>
    </xf>
    <xf numFmtId="0" fontId="9" fillId="6" borderId="18" xfId="0" applyFont="1" applyFill="1" applyBorder="1" applyAlignment="1">
      <alignment horizontal="center" vertical="center" wrapText="1"/>
    </xf>
    <xf numFmtId="0" fontId="9" fillId="6" borderId="19" xfId="0" applyFont="1" applyFill="1" applyBorder="1" applyAlignment="1">
      <alignment horizontal="center" vertical="center" wrapText="1"/>
    </xf>
    <xf numFmtId="0" fontId="9" fillId="6" borderId="20" xfId="0" applyFont="1" applyFill="1" applyBorder="1" applyAlignment="1">
      <alignment horizontal="center" vertical="center" wrapText="1"/>
    </xf>
    <xf numFmtId="0" fontId="10" fillId="10" borderId="2" xfId="0" applyFont="1" applyFill="1" applyBorder="1" applyAlignment="1">
      <alignment horizontal="center" vertical="center" wrapText="1"/>
    </xf>
    <xf numFmtId="0" fontId="10" fillId="10" borderId="6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left" vertical="center"/>
    </xf>
    <xf numFmtId="0" fontId="9" fillId="6" borderId="1" xfId="0" applyFont="1" applyFill="1" applyBorder="1" applyAlignment="1">
      <alignment horizontal="left" vertical="center" wrapText="1"/>
    </xf>
    <xf numFmtId="0" fontId="17" fillId="9" borderId="3" xfId="0" applyFont="1" applyFill="1" applyBorder="1" applyAlignment="1">
      <alignment horizontal="center"/>
    </xf>
    <xf numFmtId="0" fontId="17" fillId="9" borderId="4" xfId="0" applyFont="1" applyFill="1" applyBorder="1" applyAlignment="1">
      <alignment horizontal="center"/>
    </xf>
    <xf numFmtId="0" fontId="17" fillId="9" borderId="1" xfId="0" applyFont="1" applyFill="1" applyBorder="1" applyAlignment="1">
      <alignment horizontal="center" vertical="center"/>
    </xf>
    <xf numFmtId="0" fontId="12" fillId="8" borderId="1" xfId="0" applyFont="1" applyFill="1" applyBorder="1" applyAlignment="1">
      <alignment horizontal="left" vertical="center" wrapText="1"/>
    </xf>
    <xf numFmtId="0" fontId="5" fillId="8" borderId="2" xfId="0" applyFont="1" applyFill="1" applyBorder="1" applyAlignment="1">
      <alignment horizontal="center" vertical="center"/>
    </xf>
    <xf numFmtId="0" fontId="5" fillId="8" borderId="7" xfId="0" applyFont="1" applyFill="1" applyBorder="1" applyAlignment="1">
      <alignment horizontal="center" vertical="center"/>
    </xf>
    <xf numFmtId="0" fontId="5" fillId="8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vertical="center" wrapText="1"/>
    </xf>
    <xf numFmtId="0" fontId="6" fillId="2" borderId="12" xfId="0" applyFont="1" applyFill="1" applyBorder="1" applyAlignment="1">
      <alignment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1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 indent="1"/>
    </xf>
    <xf numFmtId="0" fontId="0" fillId="0" borderId="12" xfId="0" applyBorder="1" applyAlignment="1">
      <alignment horizontal="left" vertical="center" wrapText="1" indent="1"/>
    </xf>
    <xf numFmtId="0" fontId="5" fillId="0" borderId="11" xfId="0" applyFont="1" applyBorder="1" applyAlignment="1">
      <alignment horizontal="left" vertical="center" wrapText="1" indent="1"/>
    </xf>
    <xf numFmtId="0" fontId="5" fillId="0" borderId="12" xfId="0" applyFont="1" applyBorder="1" applyAlignment="1">
      <alignment horizontal="left" vertical="center" wrapText="1" inden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6" fillId="4" borderId="11" xfId="0" applyFont="1" applyFill="1" applyBorder="1" applyAlignment="1">
      <alignment vertical="center" wrapText="1"/>
    </xf>
    <xf numFmtId="0" fontId="6" fillId="4" borderId="12" xfId="0" applyFont="1" applyFill="1" applyBorder="1" applyAlignment="1">
      <alignment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vertical="center" wrapText="1"/>
    </xf>
    <xf numFmtId="0" fontId="5" fillId="4" borderId="12" xfId="0" applyFont="1" applyFill="1" applyBorder="1" applyAlignment="1">
      <alignment vertical="center" wrapText="1"/>
    </xf>
    <xf numFmtId="0" fontId="6" fillId="3" borderId="11" xfId="0" applyFont="1" applyFill="1" applyBorder="1" applyAlignment="1">
      <alignment vertical="center" wrapText="1"/>
    </xf>
    <xf numFmtId="0" fontId="6" fillId="3" borderId="12" xfId="0" applyFont="1" applyFill="1" applyBorder="1" applyAlignment="1">
      <alignment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</cellXfs>
  <cellStyles count="1">
    <cellStyle name="Normal" xfId="0" builtinId="0"/>
  </cellStyles>
  <dxfs count="6">
    <dxf>
      <font>
        <b/>
        <i val="0"/>
        <color theme="0"/>
      </font>
      <fill>
        <patternFill>
          <bgColor rgb="FFC00000"/>
        </patternFill>
      </fill>
    </dxf>
    <dxf>
      <font>
        <b/>
        <i/>
        <color theme="8" tint="-0.24994659260841701"/>
      </font>
      <fill>
        <patternFill>
          <bgColor theme="7" tint="0.79998168889431442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/>
        <color theme="8" tint="-0.24994659260841701"/>
      </font>
      <fill>
        <patternFill>
          <bgColor theme="7" tint="0.79998168889431442"/>
        </patternFill>
      </fill>
    </dxf>
    <dxf>
      <font>
        <b/>
        <i val="0"/>
      </font>
      <fill>
        <patternFill>
          <bgColor theme="9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278423</xdr:colOff>
      <xdr:row>0</xdr:row>
      <xdr:rowOff>36635</xdr:rowOff>
    </xdr:from>
    <xdr:to>
      <xdr:col>1</xdr:col>
      <xdr:colOff>1773848</xdr:colOff>
      <xdr:row>2</xdr:row>
      <xdr:rowOff>145072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423" y="36635"/>
          <a:ext cx="1788502" cy="4015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292"/>
  <sheetViews>
    <sheetView tabSelected="1" zoomScaleNormal="100" workbookViewId="0">
      <selection activeCell="F11" sqref="F11"/>
    </sheetView>
  </sheetViews>
  <sheetFormatPr baseColWidth="10" defaultRowHeight="11.25" x14ac:dyDescent="0.25"/>
  <cols>
    <col min="1" max="1" width="4.42578125" style="76" bestFit="1" customWidth="1"/>
    <col min="2" max="2" width="35.85546875" style="49" customWidth="1"/>
    <col min="3" max="3" width="14.28515625" style="65" customWidth="1"/>
    <col min="4" max="4" width="26.85546875" style="65" customWidth="1"/>
    <col min="5" max="5" width="9.7109375" style="65" customWidth="1"/>
    <col min="6" max="6" width="41" style="77" customWidth="1"/>
    <col min="7" max="35" width="11.42578125" style="64"/>
    <col min="36" max="16384" width="11.42578125" style="49"/>
  </cols>
  <sheetData>
    <row r="1" spans="1:35" ht="11.25" customHeight="1" x14ac:dyDescent="0.25">
      <c r="A1" s="145"/>
      <c r="B1" s="145"/>
      <c r="C1" s="146" t="s">
        <v>440</v>
      </c>
      <c r="D1" s="147"/>
      <c r="E1" s="152" t="s">
        <v>441</v>
      </c>
      <c r="F1" s="154" t="s">
        <v>442</v>
      </c>
    </row>
    <row r="2" spans="1:35" x14ac:dyDescent="0.25">
      <c r="A2" s="145"/>
      <c r="B2" s="145"/>
      <c r="C2" s="148"/>
      <c r="D2" s="149"/>
      <c r="E2" s="153"/>
      <c r="F2" s="154"/>
    </row>
    <row r="3" spans="1:35" x14ac:dyDescent="0.25">
      <c r="A3" s="145"/>
      <c r="B3" s="145"/>
      <c r="C3" s="148"/>
      <c r="D3" s="149"/>
      <c r="E3" s="152" t="s">
        <v>443</v>
      </c>
      <c r="F3" s="155">
        <v>3</v>
      </c>
    </row>
    <row r="4" spans="1:35" ht="6" customHeight="1" x14ac:dyDescent="0.25">
      <c r="A4" s="145"/>
      <c r="B4" s="145"/>
      <c r="C4" s="150"/>
      <c r="D4" s="151"/>
      <c r="E4" s="153"/>
      <c r="F4" s="155"/>
    </row>
    <row r="5" spans="1:35" x14ac:dyDescent="0.25">
      <c r="A5" s="90"/>
      <c r="B5" s="64"/>
      <c r="C5" s="91"/>
      <c r="D5" s="91"/>
      <c r="E5" s="91"/>
      <c r="F5" s="92"/>
    </row>
    <row r="6" spans="1:35" ht="19.5" customHeight="1" x14ac:dyDescent="0.25">
      <c r="A6" s="131"/>
      <c r="B6" s="136" t="s">
        <v>406</v>
      </c>
      <c r="C6" s="137"/>
      <c r="D6" s="137"/>
      <c r="E6" s="137"/>
      <c r="F6" s="138"/>
    </row>
    <row r="7" spans="1:35" ht="18.75" customHeight="1" x14ac:dyDescent="0.25">
      <c r="A7" s="132"/>
      <c r="B7" s="50" t="s">
        <v>2</v>
      </c>
      <c r="C7" s="89"/>
      <c r="D7" s="89"/>
      <c r="E7" s="89"/>
      <c r="F7" s="89"/>
    </row>
    <row r="8" spans="1:35" ht="21" customHeight="1" x14ac:dyDescent="0.25">
      <c r="A8" s="133"/>
      <c r="B8" s="51" t="s">
        <v>3</v>
      </c>
      <c r="C8" s="51" t="s">
        <v>4</v>
      </c>
      <c r="D8" s="51" t="s">
        <v>5</v>
      </c>
      <c r="E8" s="51" t="s">
        <v>6</v>
      </c>
      <c r="F8" s="84" t="s">
        <v>7</v>
      </c>
    </row>
    <row r="9" spans="1:35" s="94" customFormat="1" ht="67.5" x14ac:dyDescent="0.25">
      <c r="A9" s="88">
        <v>1</v>
      </c>
      <c r="B9" s="54" t="s">
        <v>306</v>
      </c>
      <c r="C9" s="55" t="s">
        <v>10</v>
      </c>
      <c r="D9" s="88"/>
      <c r="E9" s="88" t="str">
        <f>IF(D9&lt;&gt;"",IF(C9="Ex",VLOOKUP(D9,Hoja2!$A$7:$B$9,2,FALSE),IF(C9="ef",VLOOKUP(D9,Hoja2!$D$7:$E$9,2,FALSE),"")),"")</f>
        <v/>
      </c>
      <c r="F9" s="56"/>
      <c r="G9" s="93"/>
      <c r="H9" s="93"/>
      <c r="I9" s="93"/>
      <c r="J9" s="93"/>
      <c r="K9" s="93"/>
      <c r="L9" s="93"/>
      <c r="M9" s="93"/>
      <c r="N9" s="93"/>
      <c r="O9" s="93"/>
      <c r="P9" s="93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93"/>
      <c r="AC9" s="93"/>
      <c r="AD9" s="93"/>
      <c r="AE9" s="93"/>
      <c r="AF9" s="93"/>
      <c r="AG9" s="93"/>
      <c r="AH9" s="93"/>
      <c r="AI9" s="93"/>
    </row>
    <row r="10" spans="1:35" s="94" customFormat="1" ht="38.25" customHeight="1" x14ac:dyDescent="0.25">
      <c r="A10" s="88" t="s">
        <v>11</v>
      </c>
      <c r="B10" s="56" t="s">
        <v>413</v>
      </c>
      <c r="C10" s="55" t="s">
        <v>14</v>
      </c>
      <c r="D10" s="88"/>
      <c r="E10" s="88" t="str">
        <f>IF(D10&lt;&gt;"",IF(C10="Ex",VLOOKUP(D10,Hoja2!$A$7:$B$9,2,FALSE),IF(C10="ef",VLOOKUP(D10,Hoja2!$D$7:$E$9,2,FALSE),"")),"")</f>
        <v/>
      </c>
      <c r="F10" s="56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93"/>
      <c r="S10" s="93"/>
      <c r="T10" s="93"/>
      <c r="U10" s="93"/>
      <c r="V10" s="93"/>
      <c r="W10" s="93"/>
      <c r="X10" s="93"/>
      <c r="Y10" s="93"/>
      <c r="Z10" s="93"/>
      <c r="AA10" s="93"/>
      <c r="AB10" s="93"/>
      <c r="AC10" s="93"/>
      <c r="AD10" s="93"/>
      <c r="AE10" s="93"/>
      <c r="AF10" s="93"/>
      <c r="AG10" s="93"/>
      <c r="AH10" s="93"/>
      <c r="AI10" s="93"/>
    </row>
    <row r="11" spans="1:35" s="94" customFormat="1" ht="33" customHeight="1" x14ac:dyDescent="0.25">
      <c r="A11" s="88" t="s">
        <v>15</v>
      </c>
      <c r="B11" s="56" t="s">
        <v>335</v>
      </c>
      <c r="C11" s="55" t="s">
        <v>14</v>
      </c>
      <c r="D11" s="88"/>
      <c r="E11" s="88" t="str">
        <f>IF(D11&lt;&gt;"",IF(C11="Ex",VLOOKUP(D11,Hoja2!$A$7:$B$9,2,FALSE),IF(C11="ef",VLOOKUP(D11,Hoja2!$D$7:$E$9,2,FALSE),"")),"")</f>
        <v/>
      </c>
      <c r="F11" s="56"/>
      <c r="G11" s="93"/>
      <c r="H11" s="93"/>
      <c r="I11" s="93"/>
      <c r="J11" s="93"/>
      <c r="K11" s="93"/>
      <c r="L11" s="93"/>
      <c r="M11" s="93"/>
      <c r="N11" s="93"/>
      <c r="O11" s="93"/>
      <c r="P11" s="93"/>
      <c r="Q11" s="93"/>
      <c r="R11" s="93"/>
      <c r="S11" s="93"/>
      <c r="T11" s="93"/>
      <c r="U11" s="93"/>
      <c r="V11" s="93"/>
      <c r="W11" s="93"/>
      <c r="X11" s="93"/>
      <c r="Y11" s="93"/>
      <c r="Z11" s="93"/>
      <c r="AA11" s="93"/>
      <c r="AB11" s="93"/>
      <c r="AC11" s="93"/>
      <c r="AD11" s="93"/>
      <c r="AE11" s="93"/>
      <c r="AF11" s="93"/>
      <c r="AG11" s="93"/>
      <c r="AH11" s="93"/>
      <c r="AI11" s="93"/>
    </row>
    <row r="12" spans="1:35" s="94" customFormat="1" ht="30.75" customHeight="1" x14ac:dyDescent="0.25">
      <c r="A12" s="88" t="s">
        <v>17</v>
      </c>
      <c r="B12" s="56" t="s">
        <v>336</v>
      </c>
      <c r="C12" s="55" t="s">
        <v>14</v>
      </c>
      <c r="D12" s="88"/>
      <c r="E12" s="88" t="str">
        <f>IF(D12&lt;&gt;"",IF(C12="Ex",VLOOKUP(D12,Hoja2!$A$7:$B$9,2,FALSE),IF(C12="ef",VLOOKUP(D12,Hoja2!$D$7:$E$9,2,FALSE),"")),"")</f>
        <v/>
      </c>
      <c r="F12" s="56"/>
      <c r="G12" s="93"/>
      <c r="H12" s="93"/>
      <c r="I12" s="93"/>
      <c r="J12" s="93"/>
      <c r="K12" s="93"/>
      <c r="L12" s="93"/>
      <c r="M12" s="93"/>
      <c r="N12" s="93"/>
      <c r="O12" s="93"/>
      <c r="P12" s="93"/>
      <c r="Q12" s="93"/>
      <c r="R12" s="93"/>
      <c r="S12" s="93"/>
      <c r="T12" s="93"/>
      <c r="U12" s="93"/>
      <c r="V12" s="93"/>
      <c r="W12" s="93"/>
      <c r="X12" s="93"/>
      <c r="Y12" s="93"/>
      <c r="Z12" s="93"/>
      <c r="AA12" s="93"/>
      <c r="AB12" s="93"/>
      <c r="AC12" s="93"/>
      <c r="AD12" s="93"/>
      <c r="AE12" s="93"/>
      <c r="AF12" s="93"/>
      <c r="AG12" s="93"/>
      <c r="AH12" s="93"/>
      <c r="AI12" s="93"/>
    </row>
    <row r="13" spans="1:35" s="94" customFormat="1" ht="27" customHeight="1" x14ac:dyDescent="0.25">
      <c r="A13" s="88" t="s">
        <v>20</v>
      </c>
      <c r="B13" s="56" t="s">
        <v>337</v>
      </c>
      <c r="C13" s="55" t="s">
        <v>14</v>
      </c>
      <c r="D13" s="88"/>
      <c r="E13" s="88" t="str">
        <f>IF(D13&lt;&gt;"",IF(C13="Ex",VLOOKUP(D13,Hoja2!$A$7:$B$9,2,FALSE),IF(C13="ef",VLOOKUP(D13,Hoja2!$D$7:$E$9,2,FALSE),"")),"")</f>
        <v/>
      </c>
      <c r="F13" s="56"/>
      <c r="G13" s="93"/>
      <c r="H13" s="93"/>
      <c r="I13" s="93"/>
      <c r="J13" s="93"/>
      <c r="K13" s="93"/>
      <c r="L13" s="93"/>
      <c r="M13" s="93"/>
      <c r="N13" s="93"/>
      <c r="O13" s="93"/>
      <c r="P13" s="93"/>
      <c r="Q13" s="93"/>
      <c r="R13" s="93"/>
      <c r="S13" s="93"/>
      <c r="T13" s="93"/>
      <c r="U13" s="93"/>
      <c r="V13" s="93"/>
      <c r="W13" s="93"/>
      <c r="X13" s="93"/>
      <c r="Y13" s="93"/>
      <c r="Z13" s="93"/>
      <c r="AA13" s="93"/>
      <c r="AB13" s="93"/>
      <c r="AC13" s="93"/>
      <c r="AD13" s="93"/>
      <c r="AE13" s="93"/>
      <c r="AF13" s="93"/>
      <c r="AG13" s="93"/>
      <c r="AH13" s="93"/>
      <c r="AI13" s="93"/>
    </row>
    <row r="14" spans="1:35" s="94" customFormat="1" ht="63.75" customHeight="1" x14ac:dyDescent="0.25">
      <c r="A14" s="88">
        <v>2</v>
      </c>
      <c r="B14" s="54" t="s">
        <v>307</v>
      </c>
      <c r="C14" s="55" t="s">
        <v>10</v>
      </c>
      <c r="D14" s="88"/>
      <c r="E14" s="88" t="str">
        <f>IF(D14&lt;&gt;"",IF(C14="Ex",VLOOKUP(D14,Hoja2!$A$7:$B$9,2,FALSE),IF(C14="ef",VLOOKUP(D14,Hoja2!$D$7:$E$9,2,FALSE),"")),"")</f>
        <v/>
      </c>
      <c r="F14" s="56"/>
      <c r="G14" s="93"/>
      <c r="H14" s="93"/>
      <c r="I14" s="93"/>
      <c r="J14" s="93"/>
      <c r="K14" s="93"/>
      <c r="L14" s="93"/>
      <c r="M14" s="93"/>
      <c r="N14" s="93"/>
      <c r="O14" s="93"/>
      <c r="P14" s="93"/>
      <c r="Q14" s="93"/>
      <c r="R14" s="93"/>
      <c r="S14" s="93"/>
      <c r="T14" s="93"/>
      <c r="U14" s="93"/>
      <c r="V14" s="93"/>
      <c r="W14" s="93"/>
      <c r="X14" s="93"/>
      <c r="Y14" s="93"/>
      <c r="Z14" s="93"/>
      <c r="AA14" s="93"/>
      <c r="AB14" s="93"/>
      <c r="AC14" s="93"/>
      <c r="AD14" s="93"/>
      <c r="AE14" s="93"/>
      <c r="AF14" s="93"/>
      <c r="AG14" s="93"/>
      <c r="AH14" s="93"/>
      <c r="AI14" s="93"/>
    </row>
    <row r="15" spans="1:35" s="94" customFormat="1" ht="40.5" customHeight="1" x14ac:dyDescent="0.25">
      <c r="A15" s="88" t="s">
        <v>27</v>
      </c>
      <c r="B15" s="56" t="s">
        <v>308</v>
      </c>
      <c r="C15" s="55" t="s">
        <v>14</v>
      </c>
      <c r="D15" s="88"/>
      <c r="E15" s="88" t="str">
        <f>IF(D15&lt;&gt;"",IF(C15="Ex",VLOOKUP(D15,Hoja2!$A$7:$B$9,2,FALSE),IF(C15="ef",VLOOKUP(D15,Hoja2!$D$7:$E$9,2,FALSE),"")),"")</f>
        <v/>
      </c>
      <c r="F15" s="56"/>
      <c r="G15" s="93"/>
      <c r="H15" s="93"/>
      <c r="I15" s="93"/>
      <c r="J15" s="93"/>
      <c r="K15" s="93"/>
      <c r="L15" s="93"/>
      <c r="M15" s="93"/>
      <c r="N15" s="93"/>
      <c r="O15" s="93"/>
      <c r="P15" s="93"/>
      <c r="Q15" s="93"/>
      <c r="R15" s="93"/>
      <c r="S15" s="93"/>
      <c r="T15" s="93"/>
      <c r="U15" s="93"/>
      <c r="V15" s="93"/>
      <c r="W15" s="93"/>
      <c r="X15" s="93"/>
      <c r="Y15" s="93"/>
      <c r="Z15" s="93"/>
      <c r="AA15" s="93"/>
      <c r="AB15" s="93"/>
      <c r="AC15" s="93"/>
      <c r="AD15" s="93"/>
      <c r="AE15" s="93"/>
      <c r="AF15" s="93"/>
      <c r="AG15" s="93"/>
      <c r="AH15" s="93"/>
      <c r="AI15" s="93"/>
    </row>
    <row r="16" spans="1:35" s="94" customFormat="1" ht="37.5" customHeight="1" x14ac:dyDescent="0.25">
      <c r="A16" s="88" t="s">
        <v>30</v>
      </c>
      <c r="B16" s="56" t="s">
        <v>309</v>
      </c>
      <c r="C16" s="55" t="s">
        <v>14</v>
      </c>
      <c r="D16" s="88"/>
      <c r="E16" s="88" t="str">
        <f>IF(D16&lt;&gt;"",IF(C16="Ex",VLOOKUP(D16,Hoja2!$A$7:$B$9,2,FALSE),IF(C16="ef",VLOOKUP(D16,Hoja2!$D$7:$E$9,2,FALSE),"")),"")</f>
        <v/>
      </c>
      <c r="F16" s="58"/>
      <c r="G16" s="93"/>
      <c r="H16" s="93"/>
      <c r="I16" s="93"/>
      <c r="J16" s="93"/>
      <c r="K16" s="93"/>
      <c r="L16" s="93"/>
      <c r="M16" s="93"/>
      <c r="N16" s="93"/>
      <c r="O16" s="93"/>
      <c r="P16" s="93"/>
      <c r="Q16" s="93"/>
      <c r="R16" s="93"/>
      <c r="S16" s="93"/>
      <c r="T16" s="93"/>
      <c r="U16" s="93"/>
      <c r="V16" s="93"/>
      <c r="W16" s="93"/>
      <c r="X16" s="93"/>
      <c r="Y16" s="93"/>
      <c r="Z16" s="93"/>
      <c r="AA16" s="93"/>
      <c r="AB16" s="93"/>
      <c r="AC16" s="93"/>
      <c r="AD16" s="93"/>
      <c r="AE16" s="93"/>
      <c r="AF16" s="93"/>
      <c r="AG16" s="93"/>
      <c r="AH16" s="93"/>
      <c r="AI16" s="93"/>
    </row>
    <row r="17" spans="1:35" s="94" customFormat="1" ht="70.5" customHeight="1" x14ac:dyDescent="0.25">
      <c r="A17" s="88">
        <v>3</v>
      </c>
      <c r="B17" s="54" t="s">
        <v>407</v>
      </c>
      <c r="C17" s="55" t="s">
        <v>10</v>
      </c>
      <c r="D17" s="88"/>
      <c r="E17" s="88" t="str">
        <f>IF(D17&lt;&gt;"",IF(C17="Ex",VLOOKUP(D17,Hoja2!$A$7:$B$9,2,FALSE),IF(C17="ef",VLOOKUP(D17,Hoja2!$D$7:$E$9,2,FALSE),"")),"")</f>
        <v/>
      </c>
      <c r="F17" s="56"/>
      <c r="G17" s="93"/>
      <c r="H17" s="93"/>
      <c r="I17" s="93"/>
      <c r="J17" s="93"/>
      <c r="K17" s="93"/>
      <c r="L17" s="93"/>
      <c r="M17" s="93"/>
      <c r="N17" s="93"/>
      <c r="O17" s="93"/>
      <c r="P17" s="93"/>
      <c r="Q17" s="93"/>
      <c r="R17" s="93"/>
      <c r="S17" s="93"/>
      <c r="T17" s="93"/>
      <c r="U17" s="93"/>
      <c r="V17" s="93"/>
      <c r="W17" s="93"/>
      <c r="X17" s="93"/>
      <c r="Y17" s="93"/>
      <c r="Z17" s="93"/>
      <c r="AA17" s="93"/>
      <c r="AB17" s="93"/>
      <c r="AC17" s="93"/>
      <c r="AD17" s="93"/>
      <c r="AE17" s="93"/>
      <c r="AF17" s="93"/>
      <c r="AG17" s="93"/>
      <c r="AH17" s="93"/>
      <c r="AI17" s="93"/>
    </row>
    <row r="18" spans="1:35" s="94" customFormat="1" ht="38.25" customHeight="1" x14ac:dyDescent="0.25">
      <c r="A18" s="59" t="s">
        <v>35</v>
      </c>
      <c r="B18" s="60" t="s">
        <v>319</v>
      </c>
      <c r="C18" s="61" t="s">
        <v>14</v>
      </c>
      <c r="D18" s="59"/>
      <c r="E18" s="59" t="str">
        <f>IF(D18&lt;&gt;"",IF(C18="Ex",VLOOKUP(D18,Hoja2!$A$7:$B$9,2,FALSE),IF(C18="ef",VLOOKUP(D18,Hoja2!$D$7:$E$9,2,FALSE),"")),"")</f>
        <v/>
      </c>
      <c r="F18" s="60"/>
      <c r="G18" s="93"/>
      <c r="H18" s="93"/>
      <c r="I18" s="93"/>
      <c r="J18" s="93"/>
      <c r="K18" s="93"/>
      <c r="L18" s="93"/>
      <c r="M18" s="93"/>
      <c r="N18" s="93"/>
      <c r="O18" s="93"/>
      <c r="P18" s="93"/>
      <c r="Q18" s="93"/>
      <c r="R18" s="93"/>
      <c r="S18" s="93"/>
      <c r="T18" s="93"/>
      <c r="U18" s="93"/>
      <c r="V18" s="93"/>
      <c r="W18" s="93"/>
      <c r="X18" s="93"/>
      <c r="Y18" s="93"/>
      <c r="Z18" s="93"/>
      <c r="AA18" s="93"/>
      <c r="AB18" s="93"/>
      <c r="AC18" s="93"/>
      <c r="AD18" s="93"/>
      <c r="AE18" s="93"/>
      <c r="AF18" s="93"/>
      <c r="AG18" s="93"/>
      <c r="AH18" s="93"/>
      <c r="AI18" s="93"/>
    </row>
    <row r="19" spans="1:35" s="94" customFormat="1" ht="28.5" customHeight="1" x14ac:dyDescent="0.25">
      <c r="A19" s="88" t="s">
        <v>38</v>
      </c>
      <c r="B19" s="56" t="s">
        <v>320</v>
      </c>
      <c r="C19" s="55" t="s">
        <v>14</v>
      </c>
      <c r="D19" s="88"/>
      <c r="E19" s="88" t="str">
        <f>IF(D19&lt;&gt;"",IF(C19="Ex",VLOOKUP(D19,Hoja2!$A$7:$B$9,2,FALSE),IF(C19="ef",VLOOKUP(D19,Hoja2!$D$7:$E$9,2,FALSE),"")),"")</f>
        <v/>
      </c>
      <c r="F19" s="56"/>
      <c r="G19" s="93"/>
      <c r="H19" s="93"/>
      <c r="I19" s="93"/>
      <c r="J19" s="93"/>
      <c r="K19" s="93"/>
      <c r="L19" s="93"/>
      <c r="M19" s="93"/>
      <c r="N19" s="93"/>
      <c r="O19" s="93"/>
      <c r="P19" s="93"/>
      <c r="Q19" s="93"/>
      <c r="R19" s="93"/>
      <c r="S19" s="93"/>
      <c r="T19" s="93"/>
      <c r="U19" s="93"/>
      <c r="V19" s="93"/>
      <c r="W19" s="93"/>
      <c r="X19" s="93"/>
      <c r="Y19" s="93"/>
      <c r="Z19" s="93"/>
      <c r="AA19" s="93"/>
      <c r="AB19" s="93"/>
      <c r="AC19" s="93"/>
      <c r="AD19" s="93"/>
      <c r="AE19" s="93"/>
      <c r="AF19" s="93"/>
      <c r="AG19" s="93"/>
      <c r="AH19" s="93"/>
      <c r="AI19" s="93"/>
    </row>
    <row r="20" spans="1:35" s="94" customFormat="1" ht="22.5" x14ac:dyDescent="0.25">
      <c r="A20" s="88" t="s">
        <v>41</v>
      </c>
      <c r="B20" s="56" t="s">
        <v>338</v>
      </c>
      <c r="C20" s="55" t="s">
        <v>14</v>
      </c>
      <c r="D20" s="88"/>
      <c r="E20" s="88" t="str">
        <f>IF(D20&lt;&gt;"",IF(C20="Ex",VLOOKUP(D20,Hoja2!$A$7:$B$9,2,FALSE),IF(C20="ef",VLOOKUP(D20,Hoja2!$D$7:$E$9,2,FALSE),"")),"")</f>
        <v/>
      </c>
      <c r="F20" s="56"/>
      <c r="G20" s="93"/>
      <c r="H20" s="93"/>
      <c r="I20" s="93"/>
      <c r="J20" s="93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3"/>
      <c r="AA20" s="93"/>
      <c r="AB20" s="93"/>
      <c r="AC20" s="93"/>
      <c r="AD20" s="93"/>
      <c r="AE20" s="93"/>
      <c r="AF20" s="93"/>
      <c r="AG20" s="93"/>
      <c r="AH20" s="93"/>
      <c r="AI20" s="93"/>
    </row>
    <row r="21" spans="1:35" s="94" customFormat="1" ht="72.75" customHeight="1" x14ac:dyDescent="0.25">
      <c r="A21" s="88">
        <v>4</v>
      </c>
      <c r="B21" s="54" t="s">
        <v>342</v>
      </c>
      <c r="C21" s="55" t="s">
        <v>10</v>
      </c>
      <c r="D21" s="88"/>
      <c r="E21" s="88" t="str">
        <f>IF(D21&lt;&gt;"",IF(C21="Ex",VLOOKUP(D21,Hoja2!$A$7:$B$9,2,FALSE),IF(C21="ef",VLOOKUP(D21,Hoja2!$D$7:$E$9,2,FALSE),"")),"")</f>
        <v/>
      </c>
      <c r="F21" s="56"/>
      <c r="G21" s="93"/>
      <c r="H21" s="93"/>
      <c r="I21" s="93"/>
      <c r="J21" s="93"/>
      <c r="K21" s="93"/>
      <c r="L21" s="93"/>
      <c r="M21" s="93"/>
      <c r="N21" s="93"/>
      <c r="O21" s="93"/>
      <c r="P21" s="93"/>
      <c r="Q21" s="93"/>
      <c r="R21" s="93"/>
      <c r="S21" s="93"/>
      <c r="T21" s="93"/>
      <c r="U21" s="93"/>
      <c r="V21" s="93"/>
      <c r="W21" s="93"/>
      <c r="X21" s="93"/>
      <c r="Y21" s="93"/>
      <c r="Z21" s="93"/>
      <c r="AA21" s="93"/>
      <c r="AB21" s="93"/>
      <c r="AC21" s="93"/>
      <c r="AD21" s="93"/>
      <c r="AE21" s="93"/>
      <c r="AF21" s="93"/>
      <c r="AG21" s="93"/>
      <c r="AH21" s="93"/>
      <c r="AI21" s="93"/>
    </row>
    <row r="22" spans="1:35" s="94" customFormat="1" ht="31.5" customHeight="1" x14ac:dyDescent="0.25">
      <c r="A22" s="88" t="s">
        <v>46</v>
      </c>
      <c r="B22" s="56" t="s">
        <v>339</v>
      </c>
      <c r="C22" s="55" t="s">
        <v>14</v>
      </c>
      <c r="D22" s="88"/>
      <c r="E22" s="88" t="str">
        <f>IF(D22&lt;&gt;"",IF(C22="Ex",VLOOKUP(D22,Hoja2!$A$7:$B$9,2,FALSE),IF(C22="ef",VLOOKUP(D22,Hoja2!$D$7:$E$9,2,FALSE),"")),"")</f>
        <v/>
      </c>
      <c r="F22" s="63"/>
      <c r="G22" s="93"/>
      <c r="H22" s="93"/>
      <c r="I22" s="93"/>
      <c r="J22" s="93"/>
      <c r="K22" s="93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3"/>
      <c r="W22" s="93"/>
      <c r="X22" s="93"/>
      <c r="Y22" s="93"/>
      <c r="Z22" s="93"/>
      <c r="AA22" s="93"/>
      <c r="AB22" s="93"/>
      <c r="AC22" s="93"/>
      <c r="AD22" s="93"/>
      <c r="AE22" s="93"/>
      <c r="AF22" s="93"/>
      <c r="AG22" s="93"/>
      <c r="AH22" s="93"/>
      <c r="AI22" s="93"/>
    </row>
    <row r="23" spans="1:35" s="94" customFormat="1" ht="26.25" customHeight="1" x14ac:dyDescent="0.25">
      <c r="A23" s="88" t="s">
        <v>49</v>
      </c>
      <c r="B23" s="56" t="s">
        <v>340</v>
      </c>
      <c r="C23" s="55" t="s">
        <v>14</v>
      </c>
      <c r="D23" s="88"/>
      <c r="E23" s="88" t="str">
        <f>IF(D23&lt;&gt;"",IF(C23="Ex",VLOOKUP(D23,Hoja2!$A$7:$B$9,2,FALSE),IF(C23="ef",VLOOKUP(D23,Hoja2!$D$7:$E$9,2,FALSE),"")),"")</f>
        <v/>
      </c>
      <c r="F23" s="56"/>
      <c r="G23" s="93"/>
      <c r="H23" s="93"/>
      <c r="I23" s="93"/>
      <c r="J23" s="93"/>
      <c r="K23" s="93"/>
      <c r="L23" s="93"/>
      <c r="M23" s="93"/>
      <c r="N23" s="93"/>
      <c r="O23" s="93"/>
      <c r="P23" s="93"/>
      <c r="Q23" s="93"/>
      <c r="R23" s="93"/>
      <c r="S23" s="93"/>
      <c r="T23" s="93"/>
      <c r="U23" s="93"/>
      <c r="V23" s="93"/>
      <c r="W23" s="93"/>
      <c r="X23" s="93"/>
      <c r="Y23" s="93"/>
      <c r="Z23" s="93"/>
      <c r="AA23" s="93"/>
      <c r="AB23" s="93"/>
      <c r="AC23" s="93"/>
      <c r="AD23" s="93"/>
      <c r="AE23" s="93"/>
      <c r="AF23" s="93"/>
      <c r="AG23" s="93"/>
      <c r="AH23" s="93"/>
      <c r="AI23" s="93"/>
    </row>
    <row r="24" spans="1:35" s="94" customFormat="1" ht="64.5" customHeight="1" x14ac:dyDescent="0.25">
      <c r="A24" s="88">
        <v>5</v>
      </c>
      <c r="B24" s="54" t="s">
        <v>341</v>
      </c>
      <c r="C24" s="55" t="s">
        <v>10</v>
      </c>
      <c r="D24" s="88"/>
      <c r="E24" s="88" t="str">
        <f>IF(D24&lt;&gt;"",IF(C24="Ex",VLOOKUP(D24,Hoja2!$A$7:$B$9,2,FALSE),IF(C24="ef",VLOOKUP(D24,Hoja2!$D$7:$E$9,2,FALSE),"")),"")</f>
        <v/>
      </c>
      <c r="F24" s="70"/>
      <c r="G24" s="93"/>
      <c r="H24" s="93"/>
      <c r="I24" s="93"/>
      <c r="J24" s="93"/>
      <c r="K24" s="93"/>
      <c r="L24" s="93"/>
      <c r="M24" s="93"/>
      <c r="N24" s="93"/>
      <c r="O24" s="93"/>
      <c r="P24" s="93"/>
      <c r="Q24" s="93"/>
      <c r="R24" s="93"/>
      <c r="S24" s="93"/>
      <c r="T24" s="93"/>
      <c r="U24" s="93"/>
      <c r="V24" s="93"/>
      <c r="W24" s="93"/>
      <c r="X24" s="93"/>
      <c r="Y24" s="93"/>
      <c r="Z24" s="93"/>
      <c r="AA24" s="93"/>
      <c r="AB24" s="93"/>
      <c r="AC24" s="93"/>
      <c r="AD24" s="93"/>
      <c r="AE24" s="93"/>
      <c r="AF24" s="93"/>
      <c r="AG24" s="93"/>
      <c r="AH24" s="93"/>
      <c r="AI24" s="93"/>
    </row>
    <row r="25" spans="1:35" s="94" customFormat="1" ht="57.75" customHeight="1" x14ac:dyDescent="0.25">
      <c r="A25" s="88" t="s">
        <v>54</v>
      </c>
      <c r="B25" s="56" t="s">
        <v>343</v>
      </c>
      <c r="C25" s="55" t="s">
        <v>14</v>
      </c>
      <c r="D25" s="88"/>
      <c r="E25" s="88" t="str">
        <f>IF(D25&lt;&gt;"",IF(C25="Ex",VLOOKUP(D25,Hoja2!$A$7:$B$9,2,FALSE),IF(C25="ef",VLOOKUP(D25,Hoja2!$D$7:$E$9,2,FALSE),"")),"")</f>
        <v/>
      </c>
      <c r="F25" s="56"/>
      <c r="G25" s="93"/>
      <c r="H25" s="93"/>
      <c r="I25" s="93"/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93"/>
      <c r="Z25" s="93"/>
      <c r="AA25" s="93"/>
      <c r="AB25" s="93"/>
      <c r="AC25" s="93"/>
      <c r="AD25" s="93"/>
      <c r="AE25" s="93"/>
      <c r="AF25" s="93"/>
      <c r="AG25" s="93"/>
      <c r="AH25" s="93"/>
      <c r="AI25" s="93"/>
    </row>
    <row r="26" spans="1:35" s="94" customFormat="1" ht="39" customHeight="1" x14ac:dyDescent="0.25">
      <c r="A26" s="88" t="s">
        <v>57</v>
      </c>
      <c r="B26" s="56" t="s">
        <v>344</v>
      </c>
      <c r="C26" s="55" t="s">
        <v>14</v>
      </c>
      <c r="D26" s="88"/>
      <c r="E26" s="88" t="str">
        <f>IF(D26&lt;&gt;"",IF(C26="Ex",VLOOKUP(D26,Hoja2!$A$7:$B$9,2,FALSE),IF(C26="ef",VLOOKUP(D26,Hoja2!$D$7:$E$9,2,FALSE),"")),"")</f>
        <v/>
      </c>
      <c r="F26" s="56"/>
      <c r="G26" s="93"/>
      <c r="H26" s="93"/>
      <c r="I26" s="93"/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3"/>
      <c r="X26" s="93"/>
      <c r="Y26" s="93"/>
      <c r="Z26" s="93"/>
      <c r="AA26" s="93"/>
      <c r="AB26" s="93"/>
      <c r="AC26" s="93"/>
      <c r="AD26" s="93"/>
      <c r="AE26" s="93"/>
      <c r="AF26" s="93"/>
      <c r="AG26" s="93"/>
      <c r="AH26" s="93"/>
      <c r="AI26" s="93"/>
    </row>
    <row r="27" spans="1:35" s="94" customFormat="1" ht="60.75" customHeight="1" x14ac:dyDescent="0.25">
      <c r="A27" s="88">
        <v>6</v>
      </c>
      <c r="B27" s="54" t="s">
        <v>346</v>
      </c>
      <c r="C27" s="55" t="s">
        <v>10</v>
      </c>
      <c r="D27" s="88"/>
      <c r="E27" s="88" t="str">
        <f>IF(D27&lt;&gt;"",IF(C27="Ex",VLOOKUP(D27,Hoja2!$A$7:$B$9,2,FALSE),IF(C27="ef",VLOOKUP(D27,Hoja2!$D$7:$E$9,2,FALSE),"")),"")</f>
        <v/>
      </c>
      <c r="F27" s="56"/>
      <c r="G27" s="93"/>
      <c r="H27" s="93"/>
      <c r="I27" s="93"/>
      <c r="J27" s="93"/>
      <c r="K27" s="93"/>
      <c r="L27" s="93"/>
      <c r="M27" s="93"/>
      <c r="N27" s="93"/>
      <c r="O27" s="93"/>
      <c r="P27" s="93"/>
      <c r="Q27" s="93"/>
      <c r="R27" s="93"/>
      <c r="S27" s="93"/>
      <c r="T27" s="93"/>
      <c r="U27" s="93"/>
      <c r="V27" s="93"/>
      <c r="W27" s="93"/>
      <c r="X27" s="93"/>
      <c r="Y27" s="93"/>
      <c r="Z27" s="93"/>
      <c r="AA27" s="93"/>
      <c r="AB27" s="93"/>
      <c r="AC27" s="93"/>
      <c r="AD27" s="93"/>
      <c r="AE27" s="93"/>
      <c r="AF27" s="93"/>
      <c r="AG27" s="93"/>
      <c r="AH27" s="93"/>
      <c r="AI27" s="93"/>
    </row>
    <row r="28" spans="1:35" s="94" customFormat="1" ht="33.75" x14ac:dyDescent="0.25">
      <c r="A28" s="88" t="s">
        <v>62</v>
      </c>
      <c r="B28" s="56" t="s">
        <v>347</v>
      </c>
      <c r="C28" s="55" t="s">
        <v>14</v>
      </c>
      <c r="D28" s="88"/>
      <c r="E28" s="88" t="str">
        <f>IF(D28&lt;&gt;"",IF(C28="Ex",VLOOKUP(D28,Hoja2!$A$7:$B$9,2,FALSE),IF(C28="ef",VLOOKUP(D28,Hoja2!$D$7:$E$9,2,FALSE),"")),"")</f>
        <v/>
      </c>
      <c r="F28" s="56"/>
      <c r="G28" s="93"/>
      <c r="H28" s="93"/>
      <c r="I28" s="93"/>
      <c r="J28" s="93"/>
      <c r="K28" s="93"/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3"/>
      <c r="Y28" s="93"/>
      <c r="Z28" s="93"/>
      <c r="AA28" s="93"/>
      <c r="AB28" s="93"/>
      <c r="AC28" s="93"/>
      <c r="AD28" s="93"/>
      <c r="AE28" s="93"/>
      <c r="AF28" s="93"/>
      <c r="AG28" s="93"/>
      <c r="AH28" s="93"/>
      <c r="AI28" s="93"/>
    </row>
    <row r="29" spans="1:35" s="94" customFormat="1" ht="30" customHeight="1" x14ac:dyDescent="0.25">
      <c r="A29" s="88" t="s">
        <v>65</v>
      </c>
      <c r="B29" s="56" t="s">
        <v>348</v>
      </c>
      <c r="C29" s="55" t="s">
        <v>14</v>
      </c>
      <c r="D29" s="88"/>
      <c r="E29" s="88" t="str">
        <f>IF(D29&lt;&gt;"",IF(C29="Ex",VLOOKUP(D29,Hoja2!$A$7:$B$9,2,FALSE),IF(C29="ef",VLOOKUP(D29,Hoja2!$D$7:$E$9,2,FALSE),"")),"")</f>
        <v/>
      </c>
      <c r="F29" s="56"/>
      <c r="G29" s="93"/>
      <c r="H29" s="93"/>
      <c r="I29" s="93"/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3"/>
      <c r="X29" s="93"/>
      <c r="Y29" s="93"/>
      <c r="Z29" s="93"/>
      <c r="AA29" s="93"/>
      <c r="AB29" s="93"/>
      <c r="AC29" s="93"/>
      <c r="AD29" s="93"/>
      <c r="AE29" s="93"/>
      <c r="AF29" s="93"/>
      <c r="AG29" s="93"/>
      <c r="AH29" s="93"/>
      <c r="AI29" s="93"/>
    </row>
    <row r="30" spans="1:35" s="94" customFormat="1" ht="55.5" customHeight="1" x14ac:dyDescent="0.25">
      <c r="A30" s="88">
        <v>7</v>
      </c>
      <c r="B30" s="54" t="s">
        <v>345</v>
      </c>
      <c r="C30" s="55" t="s">
        <v>10</v>
      </c>
      <c r="D30" s="88"/>
      <c r="E30" s="88" t="str">
        <f>IF(D30&lt;&gt;"",IF(C30="Ex",VLOOKUP(D30,Hoja2!$A$7:$B$9,2,FALSE),IF(C30="ef",VLOOKUP(D30,Hoja2!$D$7:$E$9,2,FALSE),"")),"")</f>
        <v/>
      </c>
      <c r="F30" s="56"/>
      <c r="G30" s="93"/>
      <c r="H30" s="93"/>
      <c r="I30" s="93"/>
      <c r="J30" s="93"/>
      <c r="K30" s="93"/>
      <c r="L30" s="93"/>
      <c r="M30" s="93"/>
      <c r="N30" s="93"/>
      <c r="O30" s="93"/>
      <c r="P30" s="93"/>
      <c r="Q30" s="93"/>
      <c r="R30" s="93"/>
      <c r="S30" s="93"/>
      <c r="T30" s="93"/>
      <c r="U30" s="93"/>
      <c r="V30" s="93"/>
      <c r="W30" s="93"/>
      <c r="X30" s="93"/>
      <c r="Y30" s="93"/>
      <c r="Z30" s="93"/>
      <c r="AA30" s="93"/>
      <c r="AB30" s="93"/>
      <c r="AC30" s="93"/>
      <c r="AD30" s="93"/>
      <c r="AE30" s="93"/>
      <c r="AF30" s="93"/>
      <c r="AG30" s="93"/>
      <c r="AH30" s="93"/>
      <c r="AI30" s="93"/>
    </row>
    <row r="31" spans="1:35" s="94" customFormat="1" ht="44.25" customHeight="1" x14ac:dyDescent="0.25">
      <c r="A31" s="88" t="s">
        <v>69</v>
      </c>
      <c r="B31" s="56" t="s">
        <v>349</v>
      </c>
      <c r="C31" s="55" t="s">
        <v>14</v>
      </c>
      <c r="D31" s="88"/>
      <c r="E31" s="88" t="str">
        <f>IF(D31&lt;&gt;"",IF(C31="Ex",VLOOKUP(D31,Hoja2!$A$7:$B$9,2,FALSE),IF(C31="ef",VLOOKUP(D31,Hoja2!$D$7:$E$9,2,FALSE),"")),"")</f>
        <v/>
      </c>
      <c r="F31" s="56"/>
      <c r="G31" s="93"/>
      <c r="H31" s="93"/>
      <c r="I31" s="93"/>
      <c r="J31" s="93"/>
      <c r="K31" s="93"/>
      <c r="L31" s="93"/>
      <c r="M31" s="93"/>
      <c r="N31" s="93"/>
      <c r="O31" s="93"/>
      <c r="P31" s="93"/>
      <c r="Q31" s="93"/>
      <c r="R31" s="93"/>
      <c r="S31" s="93"/>
      <c r="T31" s="93"/>
      <c r="U31" s="93"/>
      <c r="V31" s="93"/>
      <c r="W31" s="93"/>
      <c r="X31" s="93"/>
      <c r="Y31" s="93"/>
      <c r="Z31" s="93"/>
      <c r="AA31" s="93"/>
      <c r="AB31" s="93"/>
      <c r="AC31" s="93"/>
      <c r="AD31" s="93"/>
      <c r="AE31" s="93"/>
      <c r="AF31" s="93"/>
      <c r="AG31" s="93"/>
      <c r="AH31" s="93"/>
      <c r="AI31" s="93"/>
    </row>
    <row r="32" spans="1:35" s="94" customFormat="1" ht="22.5" x14ac:dyDescent="0.25">
      <c r="A32" s="88" t="s">
        <v>70</v>
      </c>
      <c r="B32" s="70" t="s">
        <v>350</v>
      </c>
      <c r="C32" s="79" t="s">
        <v>14</v>
      </c>
      <c r="D32" s="69"/>
      <c r="E32" s="69" t="str">
        <f>IF(D32&lt;&gt;"",IF(C32="Ex",VLOOKUP(D32,Hoja2!$A$7:$B$9,2,FALSE),IF(C32="ef",VLOOKUP(D32,Hoja2!$D$7:$E$9,2,FALSE),"")),"")</f>
        <v/>
      </c>
      <c r="F32" s="70"/>
      <c r="G32" s="93"/>
      <c r="H32" s="93"/>
      <c r="I32" s="93"/>
      <c r="J32" s="93"/>
      <c r="K32" s="93"/>
      <c r="L32" s="93"/>
      <c r="M32" s="93"/>
      <c r="N32" s="93"/>
      <c r="O32" s="93"/>
      <c r="P32" s="93"/>
      <c r="Q32" s="93"/>
      <c r="R32" s="93"/>
      <c r="S32" s="93"/>
      <c r="T32" s="93"/>
      <c r="U32" s="93"/>
      <c r="V32" s="93"/>
      <c r="W32" s="93"/>
      <c r="X32" s="93"/>
      <c r="Y32" s="93"/>
      <c r="Z32" s="93"/>
      <c r="AA32" s="93"/>
      <c r="AB32" s="93"/>
      <c r="AC32" s="93"/>
      <c r="AD32" s="93"/>
      <c r="AE32" s="93"/>
      <c r="AF32" s="93"/>
      <c r="AG32" s="93"/>
      <c r="AH32" s="93"/>
      <c r="AI32" s="93"/>
    </row>
    <row r="33" spans="1:35" s="94" customFormat="1" ht="63" customHeight="1" x14ac:dyDescent="0.25">
      <c r="A33" s="88">
        <v>8</v>
      </c>
      <c r="B33" s="54" t="s">
        <v>351</v>
      </c>
      <c r="C33" s="55" t="s">
        <v>10</v>
      </c>
      <c r="D33" s="88"/>
      <c r="E33" s="88" t="str">
        <f>IF(D33&lt;&gt;"",IF(C33="Ex",VLOOKUP(D33,Hoja2!$A$7:$B$9,2,FALSE),IF(C33="ef",VLOOKUP(D33,Hoja2!$D$7:$E$9,2,FALSE),"")),"")</f>
        <v/>
      </c>
      <c r="F33" s="56"/>
      <c r="G33" s="93"/>
      <c r="H33" s="93"/>
      <c r="I33" s="93"/>
      <c r="J33" s="93"/>
      <c r="K33" s="93"/>
      <c r="L33" s="93"/>
      <c r="M33" s="93"/>
      <c r="N33" s="93"/>
      <c r="O33" s="93"/>
      <c r="P33" s="93"/>
      <c r="Q33" s="93"/>
      <c r="R33" s="93"/>
      <c r="S33" s="93"/>
      <c r="T33" s="93"/>
      <c r="U33" s="93"/>
      <c r="V33" s="93"/>
      <c r="W33" s="93"/>
      <c r="X33" s="93"/>
      <c r="Y33" s="93"/>
      <c r="Z33" s="93"/>
      <c r="AA33" s="93"/>
      <c r="AB33" s="93"/>
      <c r="AC33" s="93"/>
      <c r="AD33" s="93"/>
      <c r="AE33" s="93"/>
      <c r="AF33" s="93"/>
      <c r="AG33" s="93"/>
      <c r="AH33" s="93"/>
      <c r="AI33" s="93"/>
    </row>
    <row r="34" spans="1:35" s="94" customFormat="1" ht="22.5" x14ac:dyDescent="0.25">
      <c r="A34" s="88" t="s">
        <v>75</v>
      </c>
      <c r="B34" s="56" t="s">
        <v>352</v>
      </c>
      <c r="C34" s="55" t="s">
        <v>14</v>
      </c>
      <c r="D34" s="88"/>
      <c r="E34" s="88" t="str">
        <f>IF(D34&lt;&gt;"",IF(C34="Ex",VLOOKUP(D34,Hoja2!$A$7:$B$9,2,FALSE),IF(C34="ef",VLOOKUP(D34,Hoja2!$D$7:$E$9,2,FALSE),"")),"")</f>
        <v/>
      </c>
      <c r="F34" s="56"/>
      <c r="G34" s="93"/>
      <c r="H34" s="93"/>
      <c r="I34" s="93"/>
      <c r="J34" s="93"/>
      <c r="K34" s="93"/>
      <c r="L34" s="93"/>
      <c r="M34" s="93"/>
      <c r="N34" s="93"/>
      <c r="O34" s="93"/>
      <c r="P34" s="93"/>
      <c r="Q34" s="93"/>
      <c r="R34" s="93"/>
      <c r="S34" s="93"/>
      <c r="T34" s="93"/>
      <c r="U34" s="93"/>
      <c r="V34" s="93"/>
      <c r="W34" s="93"/>
      <c r="X34" s="93"/>
      <c r="Y34" s="93"/>
      <c r="Z34" s="93"/>
      <c r="AA34" s="93"/>
      <c r="AB34" s="93"/>
      <c r="AC34" s="93"/>
      <c r="AD34" s="93"/>
      <c r="AE34" s="93"/>
      <c r="AF34" s="93"/>
      <c r="AG34" s="93"/>
      <c r="AH34" s="93"/>
      <c r="AI34" s="93"/>
    </row>
    <row r="35" spans="1:35" s="94" customFormat="1" x14ac:dyDescent="0.25">
      <c r="A35" s="88" t="s">
        <v>78</v>
      </c>
      <c r="B35" s="56" t="s">
        <v>79</v>
      </c>
      <c r="C35" s="55" t="s">
        <v>14</v>
      </c>
      <c r="D35" s="88"/>
      <c r="E35" s="88" t="str">
        <f>IF(D35&lt;&gt;"",IF(C35="Ex",VLOOKUP(D35,Hoja2!$A$7:$B$9,2,FALSE),IF(C35="ef",VLOOKUP(D35,Hoja2!$D$7:$E$9,2,FALSE),"")),"")</f>
        <v/>
      </c>
      <c r="F35" s="56"/>
      <c r="G35" s="93"/>
      <c r="H35" s="93"/>
      <c r="I35" s="93"/>
      <c r="J35" s="93"/>
      <c r="K35" s="93"/>
      <c r="L35" s="93"/>
      <c r="M35" s="93"/>
      <c r="N35" s="93"/>
      <c r="O35" s="93"/>
      <c r="P35" s="93"/>
      <c r="Q35" s="93"/>
      <c r="R35" s="93"/>
      <c r="S35" s="93"/>
      <c r="T35" s="93"/>
      <c r="U35" s="93"/>
      <c r="V35" s="93"/>
      <c r="W35" s="93"/>
      <c r="X35" s="93"/>
      <c r="Y35" s="93"/>
      <c r="Z35" s="93"/>
      <c r="AA35" s="93"/>
      <c r="AB35" s="93"/>
      <c r="AC35" s="93"/>
      <c r="AD35" s="93"/>
      <c r="AE35" s="93"/>
      <c r="AF35" s="93"/>
      <c r="AG35" s="93"/>
      <c r="AH35" s="93"/>
      <c r="AI35" s="93"/>
    </row>
    <row r="36" spans="1:35" s="94" customFormat="1" ht="69.75" customHeight="1" x14ac:dyDescent="0.25">
      <c r="A36" s="88">
        <v>9</v>
      </c>
      <c r="B36" s="54" t="s">
        <v>353</v>
      </c>
      <c r="C36" s="55" t="s">
        <v>10</v>
      </c>
      <c r="D36" s="88"/>
      <c r="E36" s="88" t="str">
        <f>IF(D36&lt;&gt;"",IF(C36="Ex",VLOOKUP(D36,Hoja2!$A$7:$B$9,2,FALSE),IF(C36="ef",VLOOKUP(D36,Hoja2!$D$7:$E$9,2,FALSE),"")),"")</f>
        <v/>
      </c>
      <c r="F36" s="70"/>
      <c r="G36" s="93"/>
      <c r="H36" s="93"/>
      <c r="I36" s="93"/>
      <c r="J36" s="93"/>
      <c r="K36" s="93"/>
      <c r="L36" s="93"/>
      <c r="M36" s="93"/>
      <c r="N36" s="93"/>
      <c r="O36" s="93"/>
      <c r="P36" s="93"/>
      <c r="Q36" s="93"/>
      <c r="R36" s="93"/>
      <c r="S36" s="93"/>
      <c r="T36" s="93"/>
      <c r="U36" s="93"/>
      <c r="V36" s="93"/>
      <c r="W36" s="93"/>
      <c r="X36" s="93"/>
      <c r="Y36" s="93"/>
      <c r="Z36" s="93"/>
      <c r="AA36" s="93"/>
      <c r="AB36" s="93"/>
      <c r="AC36" s="93"/>
      <c r="AD36" s="93"/>
      <c r="AE36" s="93"/>
      <c r="AF36" s="93"/>
      <c r="AG36" s="93"/>
      <c r="AH36" s="93"/>
      <c r="AI36" s="93"/>
    </row>
    <row r="37" spans="1:35" s="94" customFormat="1" ht="35.25" customHeight="1" x14ac:dyDescent="0.25">
      <c r="A37" s="88" t="s">
        <v>82</v>
      </c>
      <c r="B37" s="56" t="s">
        <v>354</v>
      </c>
      <c r="C37" s="55" t="s">
        <v>14</v>
      </c>
      <c r="D37" s="88"/>
      <c r="E37" s="88" t="str">
        <f>IF(D37&lt;&gt;"",IF(C37="Ex",VLOOKUP(D37,Hoja2!$A$7:$B$9,2,FALSE),IF(C37="ef",VLOOKUP(D37,Hoja2!$D$7:$E$9,2,FALSE),"")),"")</f>
        <v/>
      </c>
      <c r="F37" s="56"/>
      <c r="G37" s="93"/>
      <c r="H37" s="93"/>
      <c r="I37" s="93"/>
      <c r="J37" s="93"/>
      <c r="K37" s="93"/>
      <c r="L37" s="93"/>
      <c r="M37" s="93"/>
      <c r="N37" s="93"/>
      <c r="O37" s="93"/>
      <c r="P37" s="93"/>
      <c r="Q37" s="93"/>
      <c r="R37" s="93"/>
      <c r="S37" s="93"/>
      <c r="T37" s="93"/>
      <c r="U37" s="93"/>
      <c r="V37" s="93"/>
      <c r="W37" s="93"/>
      <c r="X37" s="93"/>
      <c r="Y37" s="93"/>
      <c r="Z37" s="93"/>
      <c r="AA37" s="93"/>
      <c r="AB37" s="93"/>
      <c r="AC37" s="93"/>
      <c r="AD37" s="93"/>
      <c r="AE37" s="93"/>
      <c r="AF37" s="93"/>
      <c r="AG37" s="93"/>
      <c r="AH37" s="93"/>
      <c r="AI37" s="93"/>
    </row>
    <row r="38" spans="1:35" s="94" customFormat="1" ht="30.75" customHeight="1" x14ac:dyDescent="0.25">
      <c r="A38" s="88" t="s">
        <v>84</v>
      </c>
      <c r="B38" s="56" t="s">
        <v>355</v>
      </c>
      <c r="C38" s="55" t="s">
        <v>14</v>
      </c>
      <c r="D38" s="88"/>
      <c r="E38" s="88" t="str">
        <f>IF(D38&lt;&gt;"",IF(C38="Ex",VLOOKUP(D38,Hoja2!$A$7:$B$9,2,FALSE),IF(C38="ef",VLOOKUP(D38,Hoja2!$D$7:$E$9,2,FALSE),"")),"")</f>
        <v/>
      </c>
      <c r="F38" s="56"/>
      <c r="G38" s="93"/>
      <c r="H38" s="93"/>
      <c r="I38" s="93"/>
      <c r="J38" s="93"/>
      <c r="K38" s="93"/>
      <c r="L38" s="93"/>
      <c r="M38" s="93"/>
      <c r="N38" s="93"/>
      <c r="O38" s="93"/>
      <c r="P38" s="93"/>
      <c r="Q38" s="93"/>
      <c r="R38" s="93"/>
      <c r="S38" s="93"/>
      <c r="T38" s="93"/>
      <c r="U38" s="93"/>
      <c r="V38" s="93"/>
      <c r="W38" s="93"/>
      <c r="X38" s="93"/>
      <c r="Y38" s="93"/>
      <c r="Z38" s="93"/>
      <c r="AA38" s="93"/>
      <c r="AB38" s="93"/>
      <c r="AC38" s="93"/>
      <c r="AD38" s="93"/>
      <c r="AE38" s="93"/>
      <c r="AF38" s="93"/>
      <c r="AG38" s="93"/>
      <c r="AH38" s="93"/>
      <c r="AI38" s="93"/>
    </row>
    <row r="39" spans="1:35" s="93" customFormat="1" ht="60.75" customHeight="1" x14ac:dyDescent="0.25">
      <c r="A39" s="62">
        <v>10</v>
      </c>
      <c r="B39" s="63" t="s">
        <v>408</v>
      </c>
      <c r="C39" s="95" t="s">
        <v>10</v>
      </c>
      <c r="D39" s="62"/>
      <c r="E39" s="62" t="str">
        <f>IF(D39&lt;&gt;"",IF(C39="Ex",VLOOKUP(D39,Hoja2!$A$7:$B$9,2,FALSE),IF(C39="ef",VLOOKUP(D39,Hoja2!$D$7:$E$9,2,FALSE),"")),"")</f>
        <v/>
      </c>
      <c r="F39" s="63"/>
    </row>
    <row r="40" spans="1:35" s="94" customFormat="1" ht="33.75" x14ac:dyDescent="0.25">
      <c r="A40" s="88" t="s">
        <v>89</v>
      </c>
      <c r="B40" s="56" t="s">
        <v>356</v>
      </c>
      <c r="C40" s="55" t="s">
        <v>14</v>
      </c>
      <c r="D40" s="88"/>
      <c r="E40" s="88" t="str">
        <f>IF(D40&lt;&gt;"",IF(C40="Ex",VLOOKUP(D40,Hoja2!$A$7:$B$9,2,FALSE),IF(C40="ef",VLOOKUP(D40,Hoja2!$D$7:$E$9,2,FALSE),"")),"")</f>
        <v/>
      </c>
      <c r="F40" s="56"/>
      <c r="G40" s="93"/>
      <c r="H40" s="93"/>
      <c r="I40" s="93"/>
      <c r="J40" s="93"/>
      <c r="K40" s="93"/>
      <c r="L40" s="93"/>
      <c r="M40" s="93"/>
      <c r="N40" s="93"/>
      <c r="O40" s="93"/>
      <c r="P40" s="93"/>
      <c r="Q40" s="93"/>
      <c r="R40" s="93"/>
      <c r="S40" s="93"/>
      <c r="T40" s="93"/>
      <c r="U40" s="93"/>
      <c r="V40" s="93"/>
      <c r="W40" s="93"/>
      <c r="X40" s="93"/>
      <c r="Y40" s="93"/>
      <c r="Z40" s="93"/>
      <c r="AA40" s="93"/>
      <c r="AB40" s="93"/>
      <c r="AC40" s="93"/>
      <c r="AD40" s="93"/>
      <c r="AE40" s="93"/>
      <c r="AF40" s="93"/>
      <c r="AG40" s="93"/>
      <c r="AH40" s="93"/>
      <c r="AI40" s="93"/>
    </row>
    <row r="41" spans="1:35" s="94" customFormat="1" ht="36" customHeight="1" x14ac:dyDescent="0.25">
      <c r="A41" s="88" t="s">
        <v>91</v>
      </c>
      <c r="B41" s="56" t="s">
        <v>358</v>
      </c>
      <c r="C41" s="55" t="s">
        <v>14</v>
      </c>
      <c r="D41" s="88"/>
      <c r="E41" s="88" t="str">
        <f>IF(D41&lt;&gt;"",IF(C41="Ex",VLOOKUP(D41,Hoja2!$A$7:$B$9,2,FALSE),IF(C41="ef",VLOOKUP(D41,Hoja2!$D$7:$E$9,2,FALSE),"")),"")</f>
        <v/>
      </c>
      <c r="F41" s="56"/>
      <c r="G41" s="93"/>
      <c r="H41" s="93"/>
      <c r="I41" s="93"/>
      <c r="J41" s="93"/>
      <c r="K41" s="93"/>
      <c r="L41" s="93"/>
      <c r="M41" s="93"/>
      <c r="N41" s="93"/>
      <c r="O41" s="93"/>
      <c r="P41" s="93"/>
      <c r="Q41" s="93"/>
      <c r="R41" s="93"/>
      <c r="S41" s="93"/>
      <c r="T41" s="93"/>
      <c r="U41" s="93"/>
      <c r="V41" s="93"/>
      <c r="W41" s="93"/>
      <c r="X41" s="93"/>
      <c r="Y41" s="93"/>
      <c r="Z41" s="93"/>
      <c r="AA41" s="93"/>
      <c r="AB41" s="93"/>
      <c r="AC41" s="93"/>
      <c r="AD41" s="93"/>
      <c r="AE41" s="93"/>
      <c r="AF41" s="93"/>
      <c r="AG41" s="93"/>
      <c r="AH41" s="93"/>
      <c r="AI41" s="93"/>
    </row>
    <row r="42" spans="1:35" s="94" customFormat="1" ht="35.25" customHeight="1" x14ac:dyDescent="0.25">
      <c r="A42" s="88" t="s">
        <v>94</v>
      </c>
      <c r="B42" s="56" t="s">
        <v>357</v>
      </c>
      <c r="C42" s="55" t="s">
        <v>14</v>
      </c>
      <c r="D42" s="88"/>
      <c r="E42" s="88" t="str">
        <f>IF(D42&lt;&gt;"",IF(C42="Ex",VLOOKUP(D42,Hoja2!$A$7:$B$9,2,FALSE),IF(C42="ef",VLOOKUP(D42,Hoja2!$D$7:$E$9,2,FALSE),"")),"")</f>
        <v/>
      </c>
      <c r="F42" s="70"/>
      <c r="G42" s="93"/>
      <c r="H42" s="93"/>
      <c r="I42" s="93"/>
      <c r="J42" s="93"/>
      <c r="K42" s="93"/>
      <c r="L42" s="93"/>
      <c r="M42" s="93"/>
      <c r="N42" s="93"/>
      <c r="O42" s="93"/>
      <c r="P42" s="93"/>
      <c r="Q42" s="93"/>
      <c r="R42" s="93"/>
      <c r="S42" s="93"/>
      <c r="T42" s="93"/>
      <c r="U42" s="93"/>
      <c r="V42" s="93"/>
      <c r="W42" s="93"/>
      <c r="X42" s="93"/>
      <c r="Y42" s="93"/>
      <c r="Z42" s="93"/>
      <c r="AA42" s="93"/>
      <c r="AB42" s="93"/>
      <c r="AC42" s="93"/>
      <c r="AD42" s="93"/>
      <c r="AE42" s="93"/>
      <c r="AF42" s="93"/>
      <c r="AG42" s="93"/>
      <c r="AH42" s="93"/>
      <c r="AI42" s="93"/>
    </row>
    <row r="43" spans="1:35" s="97" customFormat="1" ht="16.5" customHeight="1" x14ac:dyDescent="0.25">
      <c r="A43" s="82"/>
      <c r="B43" s="86" t="s">
        <v>97</v>
      </c>
      <c r="C43" s="82"/>
      <c r="D43" s="82"/>
      <c r="E43" s="82"/>
      <c r="F43" s="82"/>
      <c r="G43" s="96"/>
      <c r="H43" s="96"/>
      <c r="I43" s="96"/>
      <c r="J43" s="96"/>
      <c r="K43" s="96"/>
      <c r="L43" s="96"/>
      <c r="M43" s="96"/>
      <c r="N43" s="96"/>
      <c r="O43" s="96"/>
      <c r="P43" s="96"/>
      <c r="Q43" s="96"/>
      <c r="R43" s="96"/>
      <c r="S43" s="96"/>
      <c r="T43" s="96"/>
      <c r="U43" s="96"/>
      <c r="V43" s="96"/>
      <c r="W43" s="96"/>
      <c r="X43" s="96"/>
      <c r="Y43" s="96"/>
      <c r="Z43" s="96"/>
      <c r="AA43" s="96"/>
      <c r="AB43" s="96"/>
      <c r="AC43" s="96"/>
      <c r="AD43" s="96"/>
      <c r="AE43" s="96"/>
      <c r="AF43" s="96"/>
      <c r="AG43" s="96"/>
      <c r="AH43" s="96"/>
      <c r="AI43" s="96"/>
    </row>
    <row r="44" spans="1:35" s="97" customFormat="1" ht="17.25" customHeight="1" x14ac:dyDescent="0.25">
      <c r="A44" s="85"/>
      <c r="B44" s="87" t="s">
        <v>98</v>
      </c>
      <c r="C44" s="85"/>
      <c r="D44" s="85"/>
      <c r="E44" s="85"/>
      <c r="F44" s="85"/>
      <c r="G44" s="96"/>
      <c r="H44" s="96"/>
      <c r="I44" s="96"/>
      <c r="J44" s="96"/>
      <c r="K44" s="96"/>
      <c r="L44" s="96"/>
      <c r="M44" s="96"/>
      <c r="N44" s="96"/>
      <c r="O44" s="96"/>
      <c r="P44" s="96"/>
      <c r="Q44" s="96"/>
      <c r="R44" s="96"/>
      <c r="S44" s="96"/>
      <c r="T44" s="96"/>
      <c r="U44" s="96"/>
      <c r="V44" s="96"/>
      <c r="W44" s="96"/>
      <c r="X44" s="96"/>
      <c r="Y44" s="96"/>
      <c r="Z44" s="96"/>
      <c r="AA44" s="96"/>
      <c r="AB44" s="96"/>
      <c r="AC44" s="96"/>
      <c r="AD44" s="96"/>
      <c r="AE44" s="96"/>
      <c r="AF44" s="96"/>
      <c r="AG44" s="96"/>
      <c r="AH44" s="96"/>
      <c r="AI44" s="96"/>
    </row>
    <row r="45" spans="1:35" s="97" customFormat="1" ht="17.25" customHeight="1" x14ac:dyDescent="0.25">
      <c r="A45" s="83"/>
      <c r="B45" s="84" t="s">
        <v>99</v>
      </c>
      <c r="C45" s="84" t="s">
        <v>4</v>
      </c>
      <c r="D45" s="84" t="s">
        <v>5</v>
      </c>
      <c r="E45" s="84" t="s">
        <v>6</v>
      </c>
      <c r="F45" s="84" t="s">
        <v>7</v>
      </c>
      <c r="G45" s="96"/>
      <c r="H45" s="96"/>
      <c r="I45" s="96"/>
      <c r="J45" s="96"/>
      <c r="K45" s="96"/>
      <c r="L45" s="96"/>
      <c r="M45" s="96"/>
      <c r="N45" s="96"/>
      <c r="O45" s="96"/>
      <c r="P45" s="96"/>
      <c r="Q45" s="96"/>
      <c r="R45" s="96"/>
      <c r="S45" s="96"/>
      <c r="T45" s="96"/>
      <c r="U45" s="96"/>
      <c r="V45" s="96"/>
      <c r="W45" s="96"/>
      <c r="X45" s="96"/>
      <c r="Y45" s="96"/>
      <c r="Z45" s="96"/>
      <c r="AA45" s="96"/>
      <c r="AB45" s="96"/>
      <c r="AC45" s="96"/>
      <c r="AD45" s="96"/>
      <c r="AE45" s="96"/>
      <c r="AF45" s="96"/>
      <c r="AG45" s="96"/>
      <c r="AH45" s="96"/>
      <c r="AI45" s="96"/>
    </row>
    <row r="46" spans="1:35" s="94" customFormat="1" ht="41.25" customHeight="1" x14ac:dyDescent="0.25">
      <c r="A46" s="88">
        <v>11</v>
      </c>
      <c r="B46" s="54" t="s">
        <v>359</v>
      </c>
      <c r="C46" s="55" t="s">
        <v>10</v>
      </c>
      <c r="D46" s="88"/>
      <c r="E46" s="88" t="str">
        <f>IF(D46&lt;&gt;"",IF(C46="Ex",VLOOKUP(D46,Hoja2!$A$7:$B$9,2,FALSE),IF(C46="ef",VLOOKUP(D46,Hoja2!$D$7:$E$9,2,FALSE),"")),"")</f>
        <v/>
      </c>
      <c r="F46" s="56"/>
      <c r="G46" s="93"/>
      <c r="H46" s="93"/>
      <c r="I46" s="93"/>
      <c r="J46" s="93"/>
      <c r="K46" s="93"/>
      <c r="L46" s="93"/>
      <c r="M46" s="93"/>
      <c r="N46" s="93"/>
      <c r="O46" s="93"/>
      <c r="P46" s="93"/>
      <c r="Q46" s="93"/>
      <c r="R46" s="93"/>
      <c r="S46" s="93"/>
      <c r="T46" s="93"/>
      <c r="U46" s="93"/>
      <c r="V46" s="93"/>
      <c r="W46" s="93"/>
      <c r="X46" s="93"/>
      <c r="Y46" s="93"/>
      <c r="Z46" s="93"/>
      <c r="AA46" s="93"/>
      <c r="AB46" s="93"/>
      <c r="AC46" s="93"/>
      <c r="AD46" s="93"/>
      <c r="AE46" s="93"/>
      <c r="AF46" s="93"/>
      <c r="AG46" s="93"/>
      <c r="AH46" s="93"/>
      <c r="AI46" s="93"/>
    </row>
    <row r="47" spans="1:35" s="94" customFormat="1" ht="35.25" customHeight="1" x14ac:dyDescent="0.25">
      <c r="A47" s="88" t="s">
        <v>102</v>
      </c>
      <c r="B47" s="56" t="s">
        <v>360</v>
      </c>
      <c r="C47" s="55" t="s">
        <v>14</v>
      </c>
      <c r="D47" s="88"/>
      <c r="E47" s="88" t="str">
        <f>IF(D47&lt;&gt;"",IF(C47="Ex",VLOOKUP(D47,Hoja2!$A$7:$B$9,2,FALSE),IF(C47="ef",VLOOKUP(D47,Hoja2!$D$7:$E$9,2,FALSE),"")),"")</f>
        <v/>
      </c>
      <c r="F47" s="56"/>
      <c r="G47" s="93"/>
      <c r="H47" s="93"/>
      <c r="I47" s="93"/>
      <c r="J47" s="93"/>
      <c r="K47" s="93"/>
      <c r="L47" s="93"/>
      <c r="M47" s="93"/>
      <c r="N47" s="93"/>
      <c r="O47" s="93"/>
      <c r="P47" s="93"/>
      <c r="Q47" s="93"/>
      <c r="R47" s="93"/>
      <c r="S47" s="93"/>
      <c r="T47" s="93"/>
      <c r="U47" s="93"/>
      <c r="V47" s="93"/>
      <c r="W47" s="93"/>
      <c r="X47" s="93"/>
      <c r="Y47" s="93"/>
      <c r="Z47" s="93"/>
      <c r="AA47" s="93"/>
      <c r="AB47" s="93"/>
      <c r="AC47" s="93"/>
      <c r="AD47" s="93"/>
      <c r="AE47" s="93"/>
      <c r="AF47" s="93"/>
      <c r="AG47" s="93"/>
      <c r="AH47" s="93"/>
      <c r="AI47" s="93"/>
    </row>
    <row r="48" spans="1:35" s="94" customFormat="1" ht="28.5" customHeight="1" x14ac:dyDescent="0.25">
      <c r="A48" s="88" t="s">
        <v>105</v>
      </c>
      <c r="B48" s="56" t="s">
        <v>361</v>
      </c>
      <c r="C48" s="55" t="s">
        <v>14</v>
      </c>
      <c r="D48" s="88"/>
      <c r="E48" s="88" t="str">
        <f>IF(D48&lt;&gt;"",IF(C48="Ex",VLOOKUP(D48,Hoja2!$A$7:$B$9,2,FALSE),IF(C48="ef",VLOOKUP(D48,Hoja2!$D$7:$E$9,2,FALSE),"")),"")</f>
        <v/>
      </c>
      <c r="F48" s="56"/>
      <c r="G48" s="93"/>
      <c r="H48" s="93"/>
      <c r="I48" s="93"/>
      <c r="J48" s="93"/>
      <c r="K48" s="93"/>
      <c r="L48" s="93"/>
      <c r="M48" s="93"/>
      <c r="N48" s="93"/>
      <c r="O48" s="93"/>
      <c r="P48" s="93"/>
      <c r="Q48" s="93"/>
      <c r="R48" s="93"/>
      <c r="S48" s="93"/>
      <c r="T48" s="93"/>
      <c r="U48" s="93"/>
      <c r="V48" s="93"/>
      <c r="W48" s="93"/>
      <c r="X48" s="93"/>
      <c r="Y48" s="93"/>
      <c r="Z48" s="93"/>
      <c r="AA48" s="93"/>
      <c r="AB48" s="93"/>
      <c r="AC48" s="93"/>
      <c r="AD48" s="93"/>
      <c r="AE48" s="93"/>
      <c r="AF48" s="93"/>
      <c r="AG48" s="93"/>
      <c r="AH48" s="93"/>
      <c r="AI48" s="93"/>
    </row>
    <row r="49" spans="1:35" s="94" customFormat="1" ht="45" x14ac:dyDescent="0.25">
      <c r="A49" s="88">
        <v>12</v>
      </c>
      <c r="B49" s="54" t="s">
        <v>364</v>
      </c>
      <c r="C49" s="55" t="s">
        <v>10</v>
      </c>
      <c r="D49" s="88"/>
      <c r="E49" s="88" t="str">
        <f>IF(D49&lt;&gt;"",IF(C49="Ex",VLOOKUP(D49,Hoja2!$A$7:$B$9,2,FALSE),IF(C49="ef",VLOOKUP(D49,Hoja2!$D$7:$E$9,2,FALSE),"")),"")</f>
        <v/>
      </c>
      <c r="F49" s="70"/>
      <c r="G49" s="93"/>
      <c r="H49" s="93"/>
      <c r="I49" s="93"/>
      <c r="J49" s="93"/>
      <c r="K49" s="93"/>
      <c r="L49" s="93"/>
      <c r="M49" s="93"/>
      <c r="N49" s="93"/>
      <c r="O49" s="93"/>
      <c r="P49" s="93"/>
      <c r="Q49" s="93"/>
      <c r="R49" s="93"/>
      <c r="S49" s="93"/>
      <c r="T49" s="93"/>
      <c r="U49" s="93"/>
      <c r="V49" s="93"/>
      <c r="W49" s="93"/>
      <c r="X49" s="93"/>
      <c r="Y49" s="93"/>
      <c r="Z49" s="93"/>
      <c r="AA49" s="93"/>
      <c r="AB49" s="93"/>
      <c r="AC49" s="93"/>
      <c r="AD49" s="93"/>
      <c r="AE49" s="93"/>
      <c r="AF49" s="93"/>
      <c r="AG49" s="93"/>
      <c r="AH49" s="93"/>
      <c r="AI49" s="93"/>
    </row>
    <row r="50" spans="1:35" s="94" customFormat="1" ht="22.5" x14ac:dyDescent="0.25">
      <c r="A50" s="88" t="s">
        <v>110</v>
      </c>
      <c r="B50" s="56" t="s">
        <v>362</v>
      </c>
      <c r="C50" s="55" t="s">
        <v>14</v>
      </c>
      <c r="D50" s="88"/>
      <c r="E50" s="88" t="str">
        <f>IF(D50&lt;&gt;"",IF(C50="Ex",VLOOKUP(D50,Hoja2!$A$7:$B$9,2,FALSE),IF(C50="ef",VLOOKUP(D50,Hoja2!$D$7:$E$9,2,FALSE),"")),"")</f>
        <v/>
      </c>
      <c r="F50" s="56"/>
      <c r="G50" s="93"/>
      <c r="H50" s="93"/>
      <c r="I50" s="93"/>
      <c r="J50" s="93"/>
      <c r="K50" s="93"/>
      <c r="L50" s="93"/>
      <c r="M50" s="93"/>
      <c r="N50" s="93"/>
      <c r="O50" s="93"/>
      <c r="P50" s="93"/>
      <c r="Q50" s="93"/>
      <c r="R50" s="93"/>
      <c r="S50" s="93"/>
      <c r="T50" s="93"/>
      <c r="U50" s="93"/>
      <c r="V50" s="93"/>
      <c r="W50" s="93"/>
      <c r="X50" s="93"/>
      <c r="Y50" s="93"/>
      <c r="Z50" s="93"/>
      <c r="AA50" s="93"/>
      <c r="AB50" s="93"/>
      <c r="AC50" s="93"/>
      <c r="AD50" s="93"/>
      <c r="AE50" s="93"/>
      <c r="AF50" s="93"/>
      <c r="AG50" s="93"/>
      <c r="AH50" s="93"/>
      <c r="AI50" s="93"/>
    </row>
    <row r="51" spans="1:35" s="94" customFormat="1" ht="22.5" x14ac:dyDescent="0.25">
      <c r="A51" s="88" t="s">
        <v>113</v>
      </c>
      <c r="B51" s="56" t="s">
        <v>363</v>
      </c>
      <c r="C51" s="55" t="s">
        <v>14</v>
      </c>
      <c r="D51" s="88"/>
      <c r="E51" s="88" t="str">
        <f>IF(D51&lt;&gt;"",IF(C51="Ex",VLOOKUP(D51,Hoja2!$A$7:$B$9,2,FALSE),IF(C51="ef",VLOOKUP(D51,Hoja2!$D$7:$E$9,2,FALSE),"")),"")</f>
        <v/>
      </c>
      <c r="F51" s="56"/>
      <c r="G51" s="93"/>
      <c r="H51" s="93"/>
      <c r="I51" s="93"/>
      <c r="J51" s="93"/>
      <c r="K51" s="93"/>
      <c r="L51" s="93"/>
      <c r="M51" s="93"/>
      <c r="N51" s="93"/>
      <c r="O51" s="93"/>
      <c r="P51" s="93"/>
      <c r="Q51" s="93"/>
      <c r="R51" s="93"/>
      <c r="S51" s="93"/>
      <c r="T51" s="93"/>
      <c r="U51" s="93"/>
      <c r="V51" s="93"/>
      <c r="W51" s="93"/>
      <c r="X51" s="93"/>
      <c r="Y51" s="93"/>
      <c r="Z51" s="93"/>
      <c r="AA51" s="93"/>
      <c r="AB51" s="93"/>
      <c r="AC51" s="93"/>
      <c r="AD51" s="93"/>
      <c r="AE51" s="93"/>
      <c r="AF51" s="93"/>
      <c r="AG51" s="93"/>
      <c r="AH51" s="93"/>
      <c r="AI51" s="93"/>
    </row>
    <row r="52" spans="1:35" ht="45" customHeight="1" x14ac:dyDescent="0.25">
      <c r="A52" s="53">
        <v>13</v>
      </c>
      <c r="B52" s="54" t="s">
        <v>365</v>
      </c>
      <c r="C52" s="55" t="s">
        <v>10</v>
      </c>
      <c r="D52" s="53"/>
      <c r="E52" s="53" t="str">
        <f>IF(D52&lt;&gt;"",IF(C52="Ex",VLOOKUP(D52,Hoja2!$A$7:$B$9,2,FALSE),IF(C52="ef",VLOOKUP(D52,Hoja2!$D$7:$E$9,2,FALSE),"")),"")</f>
        <v/>
      </c>
      <c r="F52" s="56"/>
    </row>
    <row r="53" spans="1:35" ht="33.75" x14ac:dyDescent="0.25">
      <c r="A53" s="53" t="s">
        <v>118</v>
      </c>
      <c r="B53" s="56" t="s">
        <v>366</v>
      </c>
      <c r="C53" s="55" t="s">
        <v>14</v>
      </c>
      <c r="D53" s="53"/>
      <c r="E53" s="53" t="str">
        <f>IF(D53&lt;&gt;"",IF(C53="Ex",VLOOKUP(D53,Hoja2!$A$7:$B$9,2,FALSE),IF(C53="ef",VLOOKUP(D53,Hoja2!$D$7:$E$9,2,FALSE),"")),"")</f>
        <v/>
      </c>
      <c r="F53" s="56"/>
    </row>
    <row r="54" spans="1:35" s="65" customFormat="1" x14ac:dyDescent="0.25">
      <c r="A54" s="67"/>
      <c r="B54" s="51" t="s">
        <v>121</v>
      </c>
      <c r="C54" s="51" t="s">
        <v>4</v>
      </c>
      <c r="D54" s="51"/>
      <c r="E54" s="51" t="s">
        <v>6</v>
      </c>
      <c r="F54" s="51"/>
      <c r="G54" s="91"/>
      <c r="H54" s="91"/>
      <c r="I54" s="91"/>
      <c r="J54" s="91"/>
      <c r="K54" s="91"/>
      <c r="L54" s="91"/>
      <c r="M54" s="91"/>
      <c r="N54" s="91"/>
      <c r="O54" s="91"/>
      <c r="P54" s="91"/>
      <c r="Q54" s="91"/>
      <c r="R54" s="91"/>
      <c r="S54" s="91"/>
      <c r="T54" s="91"/>
      <c r="U54" s="91"/>
      <c r="V54" s="91"/>
      <c r="W54" s="91"/>
      <c r="X54" s="91"/>
      <c r="Y54" s="91"/>
      <c r="Z54" s="91"/>
      <c r="AA54" s="91"/>
      <c r="AB54" s="91"/>
      <c r="AC54" s="91"/>
      <c r="AD54" s="91"/>
      <c r="AE54" s="91"/>
      <c r="AF54" s="91"/>
      <c r="AG54" s="91"/>
      <c r="AH54" s="91"/>
      <c r="AI54" s="91"/>
    </row>
    <row r="55" spans="1:35" ht="51" customHeight="1" x14ac:dyDescent="0.25">
      <c r="A55" s="53">
        <v>14</v>
      </c>
      <c r="B55" s="54" t="s">
        <v>367</v>
      </c>
      <c r="C55" s="55" t="s">
        <v>10</v>
      </c>
      <c r="D55" s="53"/>
      <c r="E55" s="53" t="str">
        <f>IF(D55&lt;&gt;"",IF(C55="Ex",VLOOKUP(D55,Hoja2!$A$7:$B$9,2,FALSE),IF(C55="ef",VLOOKUP(D55,Hoja2!$D$7:$E$9,2,FALSE),"")),"")</f>
        <v/>
      </c>
      <c r="F55" s="56"/>
    </row>
    <row r="56" spans="1:35" ht="38.25" customHeight="1" x14ac:dyDescent="0.25">
      <c r="A56" s="53" t="s">
        <v>124</v>
      </c>
      <c r="B56" s="56" t="s">
        <v>409</v>
      </c>
      <c r="C56" s="55" t="s">
        <v>14</v>
      </c>
      <c r="D56" s="53"/>
      <c r="E56" s="53" t="str">
        <f>IF(D56&lt;&gt;"",IF(C56="Ex",VLOOKUP(D56,Hoja2!$A$7:$B$9,2,FALSE),IF(C56="ef",VLOOKUP(D56,Hoja2!$D$7:$E$9,2,FALSE),"")),"")</f>
        <v/>
      </c>
      <c r="F56" s="56"/>
    </row>
    <row r="57" spans="1:35" ht="33.75" x14ac:dyDescent="0.25">
      <c r="A57" s="53">
        <v>15</v>
      </c>
      <c r="B57" s="54" t="s">
        <v>368</v>
      </c>
      <c r="C57" s="55" t="s">
        <v>10</v>
      </c>
      <c r="D57" s="53"/>
      <c r="E57" s="53" t="str">
        <f>IF(D57&lt;&gt;"",IF(C57="Ex",VLOOKUP(D57,Hoja2!$A$7:$B$9,2,FALSE),IF(C57="ef",VLOOKUP(D57,Hoja2!$D$7:$E$9,2,FALSE),"")),"")</f>
        <v/>
      </c>
      <c r="F57" s="56"/>
    </row>
    <row r="58" spans="1:35" ht="33.75" x14ac:dyDescent="0.25">
      <c r="A58" s="53" t="s">
        <v>129</v>
      </c>
      <c r="B58" s="56" t="s">
        <v>369</v>
      </c>
      <c r="C58" s="55" t="s">
        <v>14</v>
      </c>
      <c r="D58" s="53"/>
      <c r="E58" s="53" t="str">
        <f>IF(D58&lt;&gt;"",IF(C58="Ex",VLOOKUP(D58,Hoja2!$A$7:$B$9,2,FALSE),IF(C58="ef",VLOOKUP(D58,Hoja2!$D$7:$E$9,2,FALSE),"")),"")</f>
        <v/>
      </c>
      <c r="F58" s="56"/>
    </row>
    <row r="59" spans="1:35" s="65" customFormat="1" x14ac:dyDescent="0.25">
      <c r="A59" s="67"/>
      <c r="B59" s="51" t="s">
        <v>131</v>
      </c>
      <c r="C59" s="51" t="s">
        <v>4</v>
      </c>
      <c r="D59" s="51"/>
      <c r="E59" s="51" t="s">
        <v>6</v>
      </c>
      <c r="F59" s="51" t="s">
        <v>7</v>
      </c>
      <c r="G59" s="91"/>
      <c r="H59" s="91"/>
      <c r="I59" s="91"/>
      <c r="J59" s="91"/>
      <c r="K59" s="91"/>
      <c r="L59" s="91"/>
      <c r="M59" s="91"/>
      <c r="N59" s="91"/>
      <c r="O59" s="91"/>
      <c r="P59" s="91"/>
      <c r="Q59" s="91"/>
      <c r="R59" s="91"/>
      <c r="S59" s="91"/>
      <c r="T59" s="91"/>
      <c r="U59" s="91"/>
      <c r="V59" s="91"/>
      <c r="W59" s="91"/>
      <c r="X59" s="91"/>
      <c r="Y59" s="91"/>
      <c r="Z59" s="91"/>
      <c r="AA59" s="91"/>
      <c r="AB59" s="91"/>
      <c r="AC59" s="91"/>
      <c r="AD59" s="91"/>
      <c r="AE59" s="91"/>
      <c r="AF59" s="91"/>
      <c r="AG59" s="91"/>
      <c r="AH59" s="91"/>
      <c r="AI59" s="91"/>
    </row>
    <row r="60" spans="1:35" ht="39" customHeight="1" x14ac:dyDescent="0.25">
      <c r="A60" s="53">
        <v>16</v>
      </c>
      <c r="B60" s="54" t="s">
        <v>370</v>
      </c>
      <c r="C60" s="55" t="s">
        <v>10</v>
      </c>
      <c r="D60" s="53"/>
      <c r="E60" s="53" t="str">
        <f>IF(D60&lt;&gt;"",IF(C60="Ex",VLOOKUP(D60,Hoja2!$A$7:$B$9,2,FALSE),IF(C60="ef",VLOOKUP(D60,Hoja2!$D$7:$E$9,2,FALSE),"")),"")</f>
        <v/>
      </c>
      <c r="F60" s="56"/>
    </row>
    <row r="61" spans="1:35" ht="22.5" x14ac:dyDescent="0.25">
      <c r="A61" s="53" t="s">
        <v>134</v>
      </c>
      <c r="B61" s="56" t="s">
        <v>371</v>
      </c>
      <c r="C61" s="55" t="s">
        <v>14</v>
      </c>
      <c r="D61" s="53"/>
      <c r="E61" s="53" t="str">
        <f>IF(D61&lt;&gt;"",IF(C61="Ex",VLOOKUP(D61,Hoja2!$A$7:$B$9,2,FALSE),IF(C61="ef",VLOOKUP(D61,Hoja2!$D$7:$E$9,2,FALSE),"")),"")</f>
        <v/>
      </c>
      <c r="F61" s="56"/>
    </row>
    <row r="62" spans="1:35" ht="37.5" customHeight="1" x14ac:dyDescent="0.25">
      <c r="A62" s="53" t="s">
        <v>137</v>
      </c>
      <c r="B62" s="56" t="s">
        <v>372</v>
      </c>
      <c r="C62" s="55" t="s">
        <v>14</v>
      </c>
      <c r="D62" s="53"/>
      <c r="E62" s="53" t="str">
        <f>IF(D62&lt;&gt;"",IF(C62="Ex",VLOOKUP(D62,Hoja2!$A$7:$B$9,2,FALSE),IF(C62="ef",VLOOKUP(D62,Hoja2!$D$7:$E$9,2,FALSE),"")),"")</f>
        <v/>
      </c>
      <c r="F62" s="56"/>
    </row>
    <row r="63" spans="1:35" ht="33.75" x14ac:dyDescent="0.25">
      <c r="A63" s="53">
        <v>17</v>
      </c>
      <c r="B63" s="54" t="s">
        <v>373</v>
      </c>
      <c r="C63" s="55" t="s">
        <v>10</v>
      </c>
      <c r="D63" s="53"/>
      <c r="E63" s="53" t="str">
        <f>IF(D63&lt;&gt;"",IF(C63="Ex",VLOOKUP(D63,Hoja2!$A$7:$B$9,2,FALSE),IF(C63="ef",VLOOKUP(D63,Hoja2!$D$7:$E$9,2,FALSE),"")),"")</f>
        <v/>
      </c>
      <c r="F63" s="56"/>
    </row>
    <row r="64" spans="1:35" ht="33.75" x14ac:dyDescent="0.25">
      <c r="A64" s="53" t="s">
        <v>142</v>
      </c>
      <c r="B64" s="56" t="s">
        <v>374</v>
      </c>
      <c r="C64" s="55" t="s">
        <v>14</v>
      </c>
      <c r="D64" s="53"/>
      <c r="E64" s="53" t="str">
        <f>IF(D64&lt;&gt;"",IF(C64="Ex",VLOOKUP(D64,Hoja2!$A$7:$B$9,2,FALSE),IF(C64="ef",VLOOKUP(D64,Hoja2!$D$7:$E$9,2,FALSE),"")),"")</f>
        <v/>
      </c>
      <c r="F64" s="56"/>
    </row>
    <row r="65" spans="1:35" ht="22.5" x14ac:dyDescent="0.25">
      <c r="A65" s="53" t="s">
        <v>145</v>
      </c>
      <c r="B65" s="56" t="s">
        <v>375</v>
      </c>
      <c r="C65" s="55" t="s">
        <v>14</v>
      </c>
      <c r="D65" s="53"/>
      <c r="E65" s="53" t="str">
        <f>IF(D65&lt;&gt;"",IF(C65="Ex",VLOOKUP(D65,Hoja2!$A$7:$B$9,2,FALSE),IF(C65="ef",VLOOKUP(D65,Hoja2!$D$7:$E$9,2,FALSE),"")),"")</f>
        <v/>
      </c>
      <c r="F65" s="56"/>
    </row>
    <row r="66" spans="1:35" ht="33.75" x14ac:dyDescent="0.25">
      <c r="A66" s="53">
        <v>18</v>
      </c>
      <c r="B66" s="54" t="s">
        <v>376</v>
      </c>
      <c r="C66" s="55" t="s">
        <v>10</v>
      </c>
      <c r="D66" s="53"/>
      <c r="E66" s="53" t="str">
        <f>IF(D66&lt;&gt;"",IF(C66="Ex",VLOOKUP(D66,Hoja2!$A$7:$B$9,2,FALSE),IF(C66="ef",VLOOKUP(D66,Hoja2!$D$7:$E$9,2,FALSE),"")),"")</f>
        <v/>
      </c>
      <c r="F66" s="56"/>
    </row>
    <row r="67" spans="1:35" ht="22.5" x14ac:dyDescent="0.25">
      <c r="A67" s="69" t="s">
        <v>150</v>
      </c>
      <c r="B67" s="56" t="s">
        <v>377</v>
      </c>
      <c r="C67" s="55" t="s">
        <v>14</v>
      </c>
      <c r="D67" s="53"/>
      <c r="E67" s="53" t="str">
        <f>IF(D67&lt;&gt;"",IF(C67="Ex",VLOOKUP(D67,Hoja2!$A$7:$B$9,2,FALSE),IF(C67="ef",VLOOKUP(D67,Hoja2!$D$7:$E$9,2,FALSE),"")),"")</f>
        <v/>
      </c>
      <c r="F67" s="56"/>
    </row>
    <row r="68" spans="1:35" ht="37.5" customHeight="1" x14ac:dyDescent="0.25">
      <c r="A68" s="53" t="s">
        <v>153</v>
      </c>
      <c r="B68" s="56" t="s">
        <v>378</v>
      </c>
      <c r="C68" s="55" t="s">
        <v>14</v>
      </c>
      <c r="D68" s="53"/>
      <c r="E68" s="53" t="str">
        <f>IF(D68&lt;&gt;"",IF(C68="Ex",VLOOKUP(D68,Hoja2!$A$7:$B$9,2,FALSE),IF(C68="ef",VLOOKUP(D68,Hoja2!$D$7:$E$9,2,FALSE),"")),"")</f>
        <v/>
      </c>
      <c r="F68" s="56"/>
    </row>
    <row r="69" spans="1:35" ht="45.75" customHeight="1" x14ac:dyDescent="0.25">
      <c r="A69" s="53">
        <v>19</v>
      </c>
      <c r="B69" s="54" t="s">
        <v>379</v>
      </c>
      <c r="C69" s="55" t="s">
        <v>10</v>
      </c>
      <c r="D69" s="53"/>
      <c r="E69" s="53" t="str">
        <f>IF(D69&lt;&gt;"",IF(C69="Ex",VLOOKUP(D69,Hoja2!$A$7:$B$9,2,FALSE),IF(C69="ef",VLOOKUP(D69,Hoja2!$D$7:$E$9,2,FALSE),"")),"")</f>
        <v/>
      </c>
      <c r="F69" s="56"/>
    </row>
    <row r="70" spans="1:35" ht="33.75" x14ac:dyDescent="0.25">
      <c r="A70" s="53" t="s">
        <v>157</v>
      </c>
      <c r="B70" s="56" t="s">
        <v>380</v>
      </c>
      <c r="C70" s="55" t="s">
        <v>14</v>
      </c>
      <c r="D70" s="53"/>
      <c r="E70" s="53" t="str">
        <f>IF(D70&lt;&gt;"",IF(C70="Ex",VLOOKUP(D70,Hoja2!$A$7:$B$9,2,FALSE),IF(C70="ef",VLOOKUP(D70,Hoja2!$D$7:$E$9,2,FALSE),"")),"")</f>
        <v/>
      </c>
      <c r="F70" s="56"/>
    </row>
    <row r="71" spans="1:35" ht="46.5" customHeight="1" x14ac:dyDescent="0.25">
      <c r="A71" s="53" t="s">
        <v>160</v>
      </c>
      <c r="B71" s="56" t="s">
        <v>381</v>
      </c>
      <c r="C71" s="55" t="s">
        <v>14</v>
      </c>
      <c r="D71" s="53"/>
      <c r="E71" s="53" t="str">
        <f>IF(D71&lt;&gt;"",IF(C71="Ex",VLOOKUP(D71,Hoja2!$A$7:$B$9,2,FALSE),IF(C71="ef",VLOOKUP(D71,Hoja2!$D$7:$E$9,2,FALSE),"")),"")</f>
        <v/>
      </c>
      <c r="F71" s="63"/>
    </row>
    <row r="72" spans="1:35" ht="48.75" customHeight="1" x14ac:dyDescent="0.25">
      <c r="A72" s="53">
        <v>20</v>
      </c>
      <c r="B72" s="54" t="s">
        <v>382</v>
      </c>
      <c r="C72" s="55" t="s">
        <v>10</v>
      </c>
      <c r="D72" s="53"/>
      <c r="E72" s="53" t="str">
        <f>IF(D72&lt;&gt;"",IF(C72="Ex",VLOOKUP(D72,Hoja2!$A$7:$B$9,2,FALSE),IF(C72="ef",VLOOKUP(D72,Hoja2!$D$7:$E$9,2,FALSE),"")),"")</f>
        <v/>
      </c>
      <c r="F72" s="70"/>
    </row>
    <row r="73" spans="1:35" ht="36.75" customHeight="1" x14ac:dyDescent="0.25">
      <c r="A73" s="53" t="s">
        <v>165</v>
      </c>
      <c r="B73" s="56" t="s">
        <v>383</v>
      </c>
      <c r="C73" s="55" t="s">
        <v>14</v>
      </c>
      <c r="D73" s="53"/>
      <c r="E73" s="53" t="str">
        <f>IF(D73&lt;&gt;"",IF(C73="Ex",VLOOKUP(D73,Hoja2!$A$7:$B$9,2,FALSE),IF(C73="ef",VLOOKUP(D73,Hoja2!$D$7:$E$9,2,FALSE),"")),"")</f>
        <v/>
      </c>
      <c r="F73" s="70"/>
    </row>
    <row r="74" spans="1:35" ht="52.5" customHeight="1" x14ac:dyDescent="0.25">
      <c r="A74" s="53" t="s">
        <v>168</v>
      </c>
      <c r="B74" s="56" t="s">
        <v>410</v>
      </c>
      <c r="C74" s="55" t="s">
        <v>14</v>
      </c>
      <c r="D74" s="53"/>
      <c r="E74" s="53" t="str">
        <f>IF(D74&lt;&gt;"",IF(C74="Ex",VLOOKUP(D74,Hoja2!$A$7:$B$9,2,FALSE),IF(C74="ef",VLOOKUP(D74,Hoja2!$D$7:$E$9,2,FALSE),"")),"")</f>
        <v/>
      </c>
      <c r="F74" s="56"/>
    </row>
    <row r="75" spans="1:35" s="65" customFormat="1" ht="16.5" customHeight="1" x14ac:dyDescent="0.25">
      <c r="A75" s="67"/>
      <c r="B75" s="51" t="s">
        <v>171</v>
      </c>
      <c r="C75" s="51" t="s">
        <v>4</v>
      </c>
      <c r="D75" s="51" t="s">
        <v>5</v>
      </c>
      <c r="E75" s="51" t="s">
        <v>6</v>
      </c>
      <c r="F75" s="51" t="s">
        <v>7</v>
      </c>
      <c r="G75" s="91"/>
      <c r="H75" s="91"/>
      <c r="I75" s="91"/>
      <c r="J75" s="91"/>
      <c r="K75" s="91"/>
      <c r="L75" s="91"/>
      <c r="M75" s="91"/>
      <c r="N75" s="91"/>
      <c r="O75" s="91"/>
      <c r="P75" s="91"/>
      <c r="Q75" s="91"/>
      <c r="R75" s="91"/>
      <c r="S75" s="91"/>
      <c r="T75" s="91"/>
      <c r="U75" s="91"/>
      <c r="V75" s="91"/>
      <c r="W75" s="91"/>
      <c r="X75" s="91"/>
      <c r="Y75" s="91"/>
      <c r="Z75" s="91"/>
      <c r="AA75" s="91"/>
      <c r="AB75" s="91"/>
      <c r="AC75" s="91"/>
      <c r="AD75" s="91"/>
      <c r="AE75" s="91"/>
      <c r="AF75" s="91"/>
      <c r="AG75" s="91"/>
      <c r="AH75" s="91"/>
      <c r="AI75" s="91"/>
    </row>
    <row r="76" spans="1:35" ht="49.5" customHeight="1" x14ac:dyDescent="0.25">
      <c r="A76" s="53">
        <v>21</v>
      </c>
      <c r="B76" s="54" t="s">
        <v>412</v>
      </c>
      <c r="C76" s="55" t="s">
        <v>10</v>
      </c>
      <c r="D76" s="53"/>
      <c r="E76" s="53" t="str">
        <f>IF(D76&lt;&gt;"",IF(C76="Ex",VLOOKUP(D76,Hoja2!$A$7:$B$9,2,FALSE),IF(C76="ef",VLOOKUP(D76,Hoja2!$D$7:$E$9,2,FALSE),"")),"")</f>
        <v/>
      </c>
      <c r="F76" s="56"/>
    </row>
    <row r="77" spans="1:35" ht="55.5" customHeight="1" x14ac:dyDescent="0.25">
      <c r="A77" s="53" t="s">
        <v>174</v>
      </c>
      <c r="B77" s="56" t="s">
        <v>384</v>
      </c>
      <c r="C77" s="55" t="s">
        <v>14</v>
      </c>
      <c r="D77" s="53"/>
      <c r="E77" s="53" t="str">
        <f>IF(D77&lt;&gt;"",IF(C77="Ex",VLOOKUP(D77,Hoja2!$A$7:$B$9,2,FALSE),IF(C77="ef",VLOOKUP(D77,Hoja2!$D$7:$E$9,2,FALSE),"")),"")</f>
        <v/>
      </c>
      <c r="F77" s="58"/>
    </row>
    <row r="78" spans="1:35" ht="51.75" customHeight="1" x14ac:dyDescent="0.25">
      <c r="A78" s="53" t="s">
        <v>177</v>
      </c>
      <c r="B78" s="56" t="s">
        <v>385</v>
      </c>
      <c r="C78" s="55" t="s">
        <v>14</v>
      </c>
      <c r="D78" s="53"/>
      <c r="E78" s="53" t="str">
        <f>IF(D78&lt;&gt;"",IF(C78="Ex",VLOOKUP(D78,Hoja2!$A$7:$B$9,2,FALSE),IF(C78="ef",VLOOKUP(D78,Hoja2!$D$7:$E$9,2,FALSE),"")),"")</f>
        <v/>
      </c>
      <c r="F78" s="56"/>
    </row>
    <row r="79" spans="1:35" s="65" customFormat="1" ht="20.25" customHeight="1" x14ac:dyDescent="0.25">
      <c r="A79" s="67"/>
      <c r="B79" s="80" t="s">
        <v>179</v>
      </c>
      <c r="C79" s="51" t="s">
        <v>4</v>
      </c>
      <c r="D79" s="51" t="s">
        <v>5</v>
      </c>
      <c r="E79" s="51" t="s">
        <v>6</v>
      </c>
      <c r="F79" s="51" t="s">
        <v>7</v>
      </c>
      <c r="G79" s="91"/>
      <c r="H79" s="91"/>
      <c r="I79" s="91"/>
      <c r="J79" s="91"/>
      <c r="K79" s="91"/>
      <c r="L79" s="91"/>
      <c r="M79" s="91"/>
      <c r="N79" s="91"/>
      <c r="O79" s="91"/>
      <c r="P79" s="91"/>
      <c r="Q79" s="91"/>
      <c r="R79" s="91"/>
      <c r="S79" s="91"/>
      <c r="T79" s="91"/>
      <c r="U79" s="91"/>
      <c r="V79" s="91"/>
      <c r="W79" s="91"/>
      <c r="X79" s="91"/>
      <c r="Y79" s="91"/>
      <c r="Z79" s="91"/>
      <c r="AA79" s="91"/>
      <c r="AB79" s="91"/>
      <c r="AC79" s="91"/>
      <c r="AD79" s="91"/>
      <c r="AE79" s="91"/>
      <c r="AF79" s="91"/>
      <c r="AG79" s="91"/>
      <c r="AH79" s="91"/>
      <c r="AI79" s="91"/>
    </row>
    <row r="80" spans="1:35" ht="54.75" customHeight="1" x14ac:dyDescent="0.25">
      <c r="A80" s="56">
        <v>22</v>
      </c>
      <c r="B80" s="56" t="s">
        <v>386</v>
      </c>
      <c r="C80" s="55" t="s">
        <v>10</v>
      </c>
      <c r="D80" s="98"/>
      <c r="E80" s="98" t="str">
        <f>IF(D80&lt;&gt;"",IF(C80="Ex",VLOOKUP(D80,Hoja2!$A$7:$B$9,2,FALSE),IF(C80="ef",VLOOKUP(D80,Hoja2!$D$7:$E$9,2,FALSE),"")),"")</f>
        <v/>
      </c>
      <c r="F80" s="56"/>
    </row>
    <row r="81" spans="1:35" ht="22.5" x14ac:dyDescent="0.25">
      <c r="A81" s="53" t="s">
        <v>182</v>
      </c>
      <c r="B81" s="56" t="s">
        <v>387</v>
      </c>
      <c r="C81" s="55" t="s">
        <v>14</v>
      </c>
      <c r="D81" s="53"/>
      <c r="E81" s="53" t="str">
        <f>IF(D81&lt;&gt;"",IF(C81="Ex",VLOOKUP(D81,Hoja2!$A$7:$B$9,2,FALSE),IF(C81="ef",VLOOKUP(D81,Hoja2!$D$7:$E$9,2,FALSE),"")),"")</f>
        <v/>
      </c>
      <c r="F81" s="56"/>
    </row>
    <row r="82" spans="1:35" ht="22.5" x14ac:dyDescent="0.25">
      <c r="A82" s="53" t="s">
        <v>185</v>
      </c>
      <c r="B82" s="56" t="s">
        <v>414</v>
      </c>
      <c r="C82" s="55" t="s">
        <v>14</v>
      </c>
      <c r="D82" s="53"/>
      <c r="E82" s="53" t="str">
        <f>IF(D82&lt;&gt;"",IF(C82="Ex",VLOOKUP(D82,Hoja2!$A$7:$B$9,2,FALSE),IF(C82="ef",VLOOKUP(D82,Hoja2!$D$7:$E$9,2,FALSE),"")),"")</f>
        <v/>
      </c>
      <c r="F82" s="56"/>
    </row>
    <row r="83" spans="1:35" ht="33.75" x14ac:dyDescent="0.25">
      <c r="A83" s="53" t="s">
        <v>188</v>
      </c>
      <c r="B83" s="56" t="s">
        <v>388</v>
      </c>
      <c r="C83" s="55" t="s">
        <v>14</v>
      </c>
      <c r="D83" s="53"/>
      <c r="E83" s="53" t="str">
        <f>IF(D83&lt;&gt;"",IF(C83="Ex",VLOOKUP(D83,Hoja2!$A$7:$B$9,2,FALSE),IF(C83="ef",VLOOKUP(D83,Hoja2!$D$7:$E$9,2,FALSE),"")),"")</f>
        <v/>
      </c>
      <c r="F83" s="63"/>
    </row>
    <row r="84" spans="1:35" ht="42.75" customHeight="1" x14ac:dyDescent="0.25">
      <c r="A84" s="53">
        <v>23</v>
      </c>
      <c r="B84" s="54" t="s">
        <v>389</v>
      </c>
      <c r="C84" s="55" t="s">
        <v>10</v>
      </c>
      <c r="D84" s="53"/>
      <c r="E84" s="53" t="str">
        <f>IF(D84&lt;&gt;"",IF(C84="Ex",VLOOKUP(D84,Hoja2!$A$7:$B$9,2,FALSE),IF(C84="ef",VLOOKUP(D84,Hoja2!$D$7:$E$9,2,FALSE),"")),"")</f>
        <v/>
      </c>
      <c r="F84" s="56"/>
    </row>
    <row r="85" spans="1:35" ht="22.5" x14ac:dyDescent="0.25">
      <c r="A85" s="53" t="s">
        <v>193</v>
      </c>
      <c r="B85" s="57" t="s">
        <v>390</v>
      </c>
      <c r="C85" s="55" t="s">
        <v>14</v>
      </c>
      <c r="D85" s="53"/>
      <c r="E85" s="53" t="str">
        <f>IF(D85&lt;&gt;"",IF(C85="Ex",VLOOKUP(D85,Hoja2!$A$7:$B$9,2,FALSE),IF(C85="ef",VLOOKUP(D85,Hoja2!$D$7:$E$9,2,FALSE),"")),"")</f>
        <v/>
      </c>
      <c r="F85" s="56"/>
    </row>
    <row r="86" spans="1:35" ht="22.5" x14ac:dyDescent="0.25">
      <c r="A86" s="53" t="s">
        <v>196</v>
      </c>
      <c r="B86" s="57" t="s">
        <v>391</v>
      </c>
      <c r="C86" s="55" t="s">
        <v>14</v>
      </c>
      <c r="D86" s="53"/>
      <c r="E86" s="53" t="str">
        <f>IF(D86&lt;&gt;"",IF(C86="Ex",VLOOKUP(D86,Hoja2!$A$7:$B$9,2,FALSE),IF(C86="ef",VLOOKUP(D86,Hoja2!$D$7:$E$9,2,FALSE),"")),"")</f>
        <v/>
      </c>
      <c r="F86" s="56"/>
    </row>
    <row r="87" spans="1:35" ht="33.75" x14ac:dyDescent="0.25">
      <c r="A87" s="53" t="s">
        <v>199</v>
      </c>
      <c r="B87" s="56" t="s">
        <v>392</v>
      </c>
      <c r="C87" s="55" t="s">
        <v>14</v>
      </c>
      <c r="D87" s="53"/>
      <c r="E87" s="53" t="str">
        <f>IF(D87&lt;&gt;"",IF(C87="Ex",VLOOKUP(D87,Hoja2!$A$7:$B$9,2,FALSE),IF(C87="ef",VLOOKUP(D87,Hoja2!$D$7:$E$9,2,FALSE),"")),"")</f>
        <v/>
      </c>
      <c r="F87" s="56"/>
    </row>
    <row r="88" spans="1:35" ht="22.5" x14ac:dyDescent="0.25">
      <c r="A88" s="53" t="s">
        <v>201</v>
      </c>
      <c r="B88" s="56" t="s">
        <v>393</v>
      </c>
      <c r="C88" s="55" t="s">
        <v>14</v>
      </c>
      <c r="D88" s="69"/>
      <c r="E88" s="53" t="str">
        <f>IF(D88&lt;&gt;"",IF(C88="Ex",VLOOKUP(D88,Hoja2!$A$7:$B$9,2,FALSE),IF(C88="ef",VLOOKUP(D88,Hoja2!$D$7:$E$9,2,FALSE),"")),"")</f>
        <v/>
      </c>
      <c r="F88" s="70"/>
    </row>
    <row r="89" spans="1:35" ht="77.25" customHeight="1" x14ac:dyDescent="0.25">
      <c r="A89" s="53" t="s">
        <v>204</v>
      </c>
      <c r="B89" s="70" t="s">
        <v>394</v>
      </c>
      <c r="C89" s="55" t="s">
        <v>14</v>
      </c>
      <c r="D89" s="53"/>
      <c r="E89" s="53" t="str">
        <f>IF(D89&lt;&gt;"",IF(C89="Ex",VLOOKUP(D89,Hoja2!$A$7:$B$9,2,FALSE),IF(C89="ef",VLOOKUP(D89,Hoja2!$D$7:$E$9,2,FALSE),"")),"")</f>
        <v/>
      </c>
      <c r="F89" s="56"/>
    </row>
    <row r="90" spans="1:35" s="65" customFormat="1" x14ac:dyDescent="0.25">
      <c r="A90" s="134"/>
      <c r="B90" s="143" t="s">
        <v>436</v>
      </c>
      <c r="C90" s="135" t="s">
        <v>4</v>
      </c>
      <c r="D90" s="135" t="s">
        <v>5</v>
      </c>
      <c r="E90" s="135" t="s">
        <v>6</v>
      </c>
      <c r="F90" s="135" t="s">
        <v>7</v>
      </c>
      <c r="G90" s="91"/>
      <c r="H90" s="91"/>
      <c r="I90" s="91"/>
      <c r="J90" s="91"/>
      <c r="K90" s="91"/>
      <c r="L90" s="91"/>
      <c r="M90" s="91"/>
      <c r="N90" s="91"/>
      <c r="O90" s="91"/>
      <c r="P90" s="91"/>
      <c r="Q90" s="91"/>
      <c r="R90" s="91"/>
      <c r="S90" s="91"/>
      <c r="T90" s="91"/>
      <c r="U90" s="91"/>
      <c r="V90" s="91"/>
      <c r="W90" s="91"/>
      <c r="X90" s="91"/>
      <c r="Y90" s="91"/>
      <c r="Z90" s="91"/>
      <c r="AA90" s="91"/>
      <c r="AB90" s="91"/>
      <c r="AC90" s="91"/>
      <c r="AD90" s="91"/>
      <c r="AE90" s="91"/>
      <c r="AF90" s="91"/>
      <c r="AG90" s="91"/>
      <c r="AH90" s="91"/>
      <c r="AI90" s="91"/>
    </row>
    <row r="91" spans="1:35" s="65" customFormat="1" x14ac:dyDescent="0.25">
      <c r="A91" s="134"/>
      <c r="B91" s="144"/>
      <c r="C91" s="135"/>
      <c r="D91" s="135"/>
      <c r="E91" s="135"/>
      <c r="F91" s="135"/>
      <c r="G91" s="91"/>
      <c r="H91" s="91"/>
      <c r="I91" s="91"/>
      <c r="J91" s="91"/>
      <c r="K91" s="91"/>
      <c r="L91" s="91"/>
      <c r="M91" s="91"/>
      <c r="N91" s="91"/>
      <c r="O91" s="91"/>
      <c r="P91" s="91"/>
      <c r="Q91" s="91"/>
      <c r="R91" s="91"/>
      <c r="S91" s="91"/>
      <c r="T91" s="91"/>
      <c r="U91" s="91"/>
      <c r="V91" s="91"/>
      <c r="W91" s="91"/>
      <c r="X91" s="91"/>
      <c r="Y91" s="91"/>
      <c r="Z91" s="91"/>
      <c r="AA91" s="91"/>
      <c r="AB91" s="91"/>
      <c r="AC91" s="91"/>
      <c r="AD91" s="91"/>
      <c r="AE91" s="91"/>
      <c r="AF91" s="91"/>
      <c r="AG91" s="91"/>
      <c r="AH91" s="91"/>
      <c r="AI91" s="91"/>
    </row>
    <row r="92" spans="1:35" ht="33.75" x14ac:dyDescent="0.25">
      <c r="A92" s="53">
        <v>24</v>
      </c>
      <c r="B92" s="54" t="s">
        <v>395</v>
      </c>
      <c r="C92" s="55" t="s">
        <v>10</v>
      </c>
      <c r="D92" s="69"/>
      <c r="E92" s="53" t="str">
        <f>IF(D92&lt;&gt;"",IF(C92="Ex",VLOOKUP(D92,Hoja2!$A$7:$B$9,2,FALSE),IF(C92="ef",VLOOKUP(D92,Hoja2!$D$7:$E$9,2,FALSE),"")),"")</f>
        <v/>
      </c>
      <c r="F92" s="56"/>
    </row>
    <row r="93" spans="1:35" ht="33.75" x14ac:dyDescent="0.25">
      <c r="A93" s="53" t="s">
        <v>211</v>
      </c>
      <c r="B93" s="56" t="s">
        <v>396</v>
      </c>
      <c r="C93" s="55" t="s">
        <v>14</v>
      </c>
      <c r="D93" s="69"/>
      <c r="E93" s="53" t="str">
        <f>IF(D93&lt;&gt;"",IF(C93="Ex",VLOOKUP(D93,Hoja2!$A$7:$B$9,2,FALSE),IF(C93="ef",VLOOKUP(D93,Hoja2!$D$7:$E$9,2,FALSE),"")),"")</f>
        <v/>
      </c>
      <c r="F93" s="56"/>
    </row>
    <row r="94" spans="1:35" ht="33.75" x14ac:dyDescent="0.25">
      <c r="A94" s="53" t="s">
        <v>213</v>
      </c>
      <c r="B94" s="56" t="s">
        <v>397</v>
      </c>
      <c r="C94" s="55" t="s">
        <v>14</v>
      </c>
      <c r="D94" s="53"/>
      <c r="E94" s="53" t="str">
        <f>IF(D94&lt;&gt;"",IF(C94="Ex",VLOOKUP(D94,Hoja2!$A$7:$B$9,2,FALSE),IF(C94="ef",VLOOKUP(D94,Hoja2!$D$7:$E$9,2,FALSE),"")),"")</f>
        <v/>
      </c>
      <c r="F94" s="81"/>
    </row>
    <row r="95" spans="1:35" ht="33.75" x14ac:dyDescent="0.25">
      <c r="A95" s="53" t="s">
        <v>216</v>
      </c>
      <c r="B95" s="56" t="s">
        <v>398</v>
      </c>
      <c r="C95" s="55" t="s">
        <v>14</v>
      </c>
      <c r="D95" s="53"/>
      <c r="E95" s="53" t="str">
        <f>IF(D95&lt;&gt;"",IF(C95="Ex",VLOOKUP(D95,Hoja2!$A$7:$B$9,2,FALSE),IF(C95="ef",VLOOKUP(D95,Hoja2!$D$7:$E$9,2,FALSE),"")),"")</f>
        <v/>
      </c>
      <c r="F95" s="58"/>
    </row>
    <row r="96" spans="1:35" ht="36.75" customHeight="1" x14ac:dyDescent="0.25">
      <c r="A96" s="53" t="s">
        <v>219</v>
      </c>
      <c r="B96" s="56" t="s">
        <v>421</v>
      </c>
      <c r="C96" s="55" t="s">
        <v>14</v>
      </c>
      <c r="D96" s="53"/>
      <c r="E96" s="53" t="str">
        <f>IF(D96&lt;&gt;"",IF(C96="Ex",VLOOKUP(D96,Hoja2!$A$7:$B$9,2,FALSE),IF(C96="ef",VLOOKUP(D96,Hoja2!$D$7:$E$9,2,FALSE),"")),"")</f>
        <v/>
      </c>
      <c r="F96" s="56"/>
    </row>
    <row r="97" spans="1:35" ht="33.75" x14ac:dyDescent="0.25">
      <c r="A97" s="53">
        <v>25</v>
      </c>
      <c r="B97" s="54" t="s">
        <v>399</v>
      </c>
      <c r="C97" s="55" t="s">
        <v>10</v>
      </c>
      <c r="D97" s="53"/>
      <c r="E97" s="53" t="str">
        <f>IF(D97&lt;&gt;"",IF(C97="Ex",VLOOKUP(D97,Hoja2!$A$7:$B$9,2,FALSE),IF(C97="ef",VLOOKUP(D97,Hoja2!$D$7:$E$9,2,FALSE),"")),"")</f>
        <v/>
      </c>
      <c r="F97" s="56"/>
    </row>
    <row r="98" spans="1:35" ht="40.5" customHeight="1" x14ac:dyDescent="0.25">
      <c r="A98" s="53" t="s">
        <v>223</v>
      </c>
      <c r="B98" s="56" t="s">
        <v>411</v>
      </c>
      <c r="C98" s="55" t="s">
        <v>14</v>
      </c>
      <c r="D98" s="53"/>
      <c r="E98" s="53" t="str">
        <f>IF(D98&lt;&gt;"",IF(C98="Ex",VLOOKUP(D98,Hoja2!$A$7:$B$9,2,FALSE),IF(C98="ef",VLOOKUP(D98,Hoja2!$D$7:$E$9,2,FALSE),"")),"")</f>
        <v/>
      </c>
      <c r="F98" s="56"/>
    </row>
    <row r="99" spans="1:35" ht="54.75" customHeight="1" x14ac:dyDescent="0.25">
      <c r="A99" s="53">
        <v>26</v>
      </c>
      <c r="B99" s="54" t="s">
        <v>400</v>
      </c>
      <c r="C99" s="55" t="s">
        <v>10</v>
      </c>
      <c r="D99" s="53"/>
      <c r="E99" s="53" t="str">
        <f>IF(D99&lt;&gt;"",IF(C99="Ex",VLOOKUP(D99,Hoja2!$A$7:$B$9,2,FALSE),IF(C99="ef",VLOOKUP(D99,Hoja2!$D$7:$E$9,2,FALSE),"")),"")</f>
        <v/>
      </c>
      <c r="F99" s="56"/>
    </row>
    <row r="100" spans="1:35" ht="27" customHeight="1" x14ac:dyDescent="0.25">
      <c r="A100" s="53" t="s">
        <v>228</v>
      </c>
      <c r="B100" s="56" t="s">
        <v>401</v>
      </c>
      <c r="C100" s="55" t="s">
        <v>14</v>
      </c>
      <c r="D100" s="53"/>
      <c r="E100" s="53" t="str">
        <f>IF(D100&lt;&gt;"",IF(C100="Ex",VLOOKUP(D100,Hoja2!$A$7:$B$9,2,FALSE),IF(C100="ef",VLOOKUP(D100,Hoja2!$D$7:$E$9,2,FALSE),"")),"")</f>
        <v/>
      </c>
      <c r="F100" s="58"/>
    </row>
    <row r="101" spans="1:35" ht="49.5" customHeight="1" x14ac:dyDescent="0.25">
      <c r="A101" s="53" t="s">
        <v>231</v>
      </c>
      <c r="B101" s="56" t="s">
        <v>402</v>
      </c>
      <c r="C101" s="55" t="s">
        <v>14</v>
      </c>
      <c r="D101" s="53"/>
      <c r="E101" s="53" t="str">
        <f>IF(D101&lt;&gt;"",IF(C101="Ex",VLOOKUP(D101,Hoja2!$A$7:$B$9,2,FALSE),IF(C101="ef",VLOOKUP(D101,Hoja2!$D$7:$E$9,2,FALSE),"")),"")</f>
        <v/>
      </c>
      <c r="F101" s="56"/>
    </row>
    <row r="102" spans="1:35" ht="45" customHeight="1" x14ac:dyDescent="0.25">
      <c r="A102" s="53">
        <v>27</v>
      </c>
      <c r="B102" s="54" t="s">
        <v>334</v>
      </c>
      <c r="C102" s="55" t="s">
        <v>10</v>
      </c>
      <c r="D102" s="53"/>
      <c r="E102" s="53" t="str">
        <f>IF(D102&lt;&gt;"",IF(C102="Ex",VLOOKUP(D102,Hoja2!$A$7:$B$9,2,FALSE),IF(C102="ef",VLOOKUP(D102,Hoja2!$D$7:$E$9,2,FALSE),"")),"")</f>
        <v/>
      </c>
      <c r="F102" s="56"/>
    </row>
    <row r="103" spans="1:35" ht="56.25" x14ac:dyDescent="0.25">
      <c r="A103" s="53" t="s">
        <v>236</v>
      </c>
      <c r="B103" s="56" t="s">
        <v>333</v>
      </c>
      <c r="C103" s="55" t="s">
        <v>14</v>
      </c>
      <c r="D103" s="53"/>
      <c r="E103" s="53" t="str">
        <f>IF(D103&lt;&gt;"",IF(C103="Ex",VLOOKUP(D103,Hoja2!$A$7:$B$9,2,FALSE),IF(C103="ef",VLOOKUP(D103,Hoja2!$D$7:$E$9,2,FALSE),"")),"")</f>
        <v/>
      </c>
      <c r="F103" s="56"/>
    </row>
    <row r="104" spans="1:35" ht="48.75" customHeight="1" x14ac:dyDescent="0.25">
      <c r="A104" s="53" t="s">
        <v>239</v>
      </c>
      <c r="B104" s="56" t="s">
        <v>332</v>
      </c>
      <c r="C104" s="55" t="s">
        <v>14</v>
      </c>
      <c r="D104" s="53"/>
      <c r="E104" s="53" t="str">
        <f>IF(D104&lt;&gt;"",IF(C104="Ex",VLOOKUP(D104,Hoja2!$A$7:$B$9,2,FALSE),IF(C104="ef",VLOOKUP(D104,Hoja2!$D$7:$E$9,2,FALSE),"")),"")</f>
        <v/>
      </c>
      <c r="F104" s="56"/>
    </row>
    <row r="105" spans="1:35" ht="39.75" customHeight="1" x14ac:dyDescent="0.25">
      <c r="A105" s="53" t="s">
        <v>242</v>
      </c>
      <c r="B105" s="56" t="s">
        <v>331</v>
      </c>
      <c r="C105" s="55" t="s">
        <v>14</v>
      </c>
      <c r="D105" s="53"/>
      <c r="E105" s="53" t="str">
        <f>IF(D105&lt;&gt;"",IF(C105="Ex",VLOOKUP(D105,Hoja2!$A$7:$B$9,2,FALSE),IF(C105="ef",VLOOKUP(D105,Hoja2!$D$7:$E$9,2,FALSE),"")),"")</f>
        <v/>
      </c>
      <c r="F105" s="56"/>
    </row>
    <row r="106" spans="1:35" ht="39.75" customHeight="1" x14ac:dyDescent="0.25">
      <c r="A106" s="53" t="s">
        <v>245</v>
      </c>
      <c r="B106" s="56" t="s">
        <v>330</v>
      </c>
      <c r="C106" s="55" t="s">
        <v>14</v>
      </c>
      <c r="D106" s="53"/>
      <c r="E106" s="53" t="str">
        <f>IF(D106&lt;&gt;"",IF(C106="Ex",VLOOKUP(D106,Hoja2!$A$7:$B$9,2,FALSE),IF(C106="ef",VLOOKUP(D106,Hoja2!$D$7:$E$9,2,FALSE),"")),"")</f>
        <v/>
      </c>
      <c r="F106" s="56"/>
    </row>
    <row r="107" spans="1:35" ht="36.75" customHeight="1" x14ac:dyDescent="0.25">
      <c r="A107" s="53" t="s">
        <v>248</v>
      </c>
      <c r="B107" s="56" t="s">
        <v>329</v>
      </c>
      <c r="C107" s="55" t="s">
        <v>14</v>
      </c>
      <c r="D107" s="53"/>
      <c r="E107" s="53" t="str">
        <f>IF(D107&lt;&gt;"",IF(C107="Ex",VLOOKUP(D107,Hoja2!$A$7:$B$9,2,FALSE),IF(C107="ef",VLOOKUP(D107,Hoja2!$D$7:$E$9,2,FALSE),"")),"")</f>
        <v/>
      </c>
      <c r="F107" s="56"/>
    </row>
    <row r="108" spans="1:35" s="65" customFormat="1" ht="24.75" customHeight="1" x14ac:dyDescent="0.25">
      <c r="A108" s="106"/>
      <c r="B108" s="50" t="s">
        <v>438</v>
      </c>
      <c r="C108" s="106"/>
      <c r="D108" s="106"/>
      <c r="E108" s="106"/>
      <c r="F108" s="106"/>
      <c r="G108" s="91"/>
      <c r="H108" s="91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91"/>
      <c r="W108" s="91"/>
      <c r="X108" s="91"/>
      <c r="Y108" s="91"/>
      <c r="Z108" s="91"/>
      <c r="AA108" s="91"/>
      <c r="AB108" s="91"/>
      <c r="AC108" s="91"/>
      <c r="AD108" s="91"/>
      <c r="AE108" s="91"/>
      <c r="AF108" s="91"/>
      <c r="AG108" s="91"/>
      <c r="AH108" s="91"/>
      <c r="AI108" s="91"/>
    </row>
    <row r="109" spans="1:35" s="65" customFormat="1" ht="22.5" x14ac:dyDescent="0.25">
      <c r="A109" s="107"/>
      <c r="B109" s="51" t="s">
        <v>438</v>
      </c>
      <c r="C109" s="108" t="s">
        <v>4</v>
      </c>
      <c r="D109" s="108" t="s">
        <v>5</v>
      </c>
      <c r="E109" s="108" t="s">
        <v>6</v>
      </c>
      <c r="F109" s="108" t="s">
        <v>7</v>
      </c>
      <c r="G109" s="91"/>
      <c r="H109" s="91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  <c r="X109" s="91"/>
      <c r="Y109" s="91"/>
      <c r="Z109" s="91"/>
      <c r="AA109" s="91"/>
      <c r="AB109" s="91"/>
      <c r="AC109" s="91"/>
      <c r="AD109" s="91"/>
      <c r="AE109" s="91"/>
      <c r="AF109" s="91"/>
      <c r="AG109" s="91"/>
      <c r="AH109" s="91"/>
      <c r="AI109" s="91"/>
    </row>
    <row r="110" spans="1:35" ht="78.75" x14ac:dyDescent="0.25">
      <c r="A110" s="53">
        <v>28</v>
      </c>
      <c r="B110" s="54" t="s">
        <v>328</v>
      </c>
      <c r="C110" s="55" t="s">
        <v>10</v>
      </c>
      <c r="D110" s="53"/>
      <c r="E110" s="53" t="str">
        <f>IF(D110&lt;&gt;"",IF(C110="Ex",VLOOKUP(D110,Hoja2!$A$7:$B$9,2,FALSE),IF(C110="ef",VLOOKUP(D110,Hoja2!$D$7:$E$9,2,FALSE),"")),"")</f>
        <v/>
      </c>
      <c r="F110" s="56"/>
    </row>
    <row r="111" spans="1:35" ht="60" customHeight="1" x14ac:dyDescent="0.25">
      <c r="A111" s="53" t="s">
        <v>257</v>
      </c>
      <c r="B111" s="56" t="s">
        <v>327</v>
      </c>
      <c r="C111" s="55" t="s">
        <v>14</v>
      </c>
      <c r="D111" s="53"/>
      <c r="E111" s="53" t="str">
        <f>IF(D111&lt;&gt;"",IF(C111="Ex",VLOOKUP(D111,Hoja2!$A$7:$B$9,2,FALSE),IF(C111="ef",VLOOKUP(D111,Hoja2!$D$7:$E$9,2,FALSE),"")),"")</f>
        <v/>
      </c>
      <c r="F111" s="56"/>
    </row>
    <row r="112" spans="1:35" ht="48.75" customHeight="1" x14ac:dyDescent="0.25">
      <c r="A112" s="53" t="s">
        <v>260</v>
      </c>
      <c r="B112" s="56" t="s">
        <v>326</v>
      </c>
      <c r="C112" s="55" t="s">
        <v>14</v>
      </c>
      <c r="D112" s="69"/>
      <c r="E112" s="53" t="str">
        <f>IF(D112&lt;&gt;"",IF(C112="Ex",VLOOKUP(D112,Hoja2!$A$7:$B$9,2,FALSE),IF(C112="ef",VLOOKUP(D112,Hoja2!$D$7:$E$9,2,FALSE),"")),"")</f>
        <v/>
      </c>
      <c r="F112" s="56"/>
    </row>
    <row r="113" spans="1:6" x14ac:dyDescent="0.25">
      <c r="A113" s="66"/>
      <c r="B113" s="71" t="s">
        <v>263</v>
      </c>
      <c r="C113" s="66"/>
      <c r="D113" s="66"/>
      <c r="E113" s="66"/>
      <c r="F113" s="72"/>
    </row>
    <row r="114" spans="1:6" x14ac:dyDescent="0.25">
      <c r="A114" s="67"/>
      <c r="B114" s="73" t="s">
        <v>263</v>
      </c>
      <c r="C114" s="51" t="s">
        <v>4</v>
      </c>
      <c r="D114" s="51" t="s">
        <v>5</v>
      </c>
      <c r="E114" s="51" t="s">
        <v>6</v>
      </c>
      <c r="F114" s="52" t="s">
        <v>7</v>
      </c>
    </row>
    <row r="115" spans="1:6" ht="30" customHeight="1" x14ac:dyDescent="0.25">
      <c r="A115" s="53">
        <v>29</v>
      </c>
      <c r="B115" s="54" t="s">
        <v>325</v>
      </c>
      <c r="C115" s="55" t="s">
        <v>10</v>
      </c>
      <c r="D115" s="53"/>
      <c r="E115" s="53" t="str">
        <f>IF(D115&lt;&gt;"",IF(C115="Ex",VLOOKUP(D115,Hoja2!$A$7:$B$9,2,FALSE),IF(C115="ef",VLOOKUP(D115,Hoja2!$D$7:$E$9,2,FALSE),"")),"")</f>
        <v/>
      </c>
      <c r="F115" s="56"/>
    </row>
    <row r="116" spans="1:6" ht="30.75" customHeight="1" x14ac:dyDescent="0.25">
      <c r="A116" s="53" t="s">
        <v>266</v>
      </c>
      <c r="B116" s="56" t="s">
        <v>403</v>
      </c>
      <c r="C116" s="55" t="s">
        <v>14</v>
      </c>
      <c r="D116" s="53"/>
      <c r="E116" s="53" t="str">
        <f>IF(D116&lt;&gt;"",IF(C116="Ex",VLOOKUP(D116,Hoja2!$A$7:$B$9,2,FALSE),IF(C116="ef",VLOOKUP(D116,Hoja2!$D$7:$E$9,2,FALSE),"")),"")</f>
        <v/>
      </c>
      <c r="F116" s="56"/>
    </row>
    <row r="117" spans="1:6" ht="78.75" customHeight="1" x14ac:dyDescent="0.25">
      <c r="A117" s="53">
        <v>30</v>
      </c>
      <c r="B117" s="54" t="s">
        <v>404</v>
      </c>
      <c r="C117" s="55" t="s">
        <v>10</v>
      </c>
      <c r="D117" s="53"/>
      <c r="E117" s="53" t="str">
        <f>IF(D117&lt;&gt;"",IF(C117="Ex",VLOOKUP(D117,Hoja2!$A$7:$B$9,2,FALSE),IF(C117="ef",VLOOKUP(D117,Hoja2!$D$7:$E$9,2,FALSE),"")),"")</f>
        <v/>
      </c>
      <c r="F117" s="56"/>
    </row>
    <row r="118" spans="1:6" ht="52.5" customHeight="1" x14ac:dyDescent="0.25">
      <c r="A118" s="53" t="s">
        <v>271</v>
      </c>
      <c r="B118" s="56" t="s">
        <v>405</v>
      </c>
      <c r="C118" s="55" t="s">
        <v>14</v>
      </c>
      <c r="D118" s="53"/>
      <c r="E118" s="53" t="str">
        <f>IF(D118&lt;&gt;"",IF(C118="Ex",VLOOKUP(D118,Hoja2!$A$7:$B$9,2,FALSE),IF(C118="ef",VLOOKUP(D118,Hoja2!$D$7:$E$9,2,FALSE),"")),"")</f>
        <v/>
      </c>
      <c r="F118" s="56"/>
    </row>
    <row r="119" spans="1:6" ht="22.5" x14ac:dyDescent="0.25">
      <c r="A119" s="53" t="s">
        <v>274</v>
      </c>
      <c r="B119" s="56" t="s">
        <v>324</v>
      </c>
      <c r="C119" s="55" t="s">
        <v>14</v>
      </c>
      <c r="D119" s="53"/>
      <c r="E119" s="53" t="str">
        <f>IF(D119&lt;&gt;"",IF(C119="Ex",VLOOKUP(D119,Hoja2!$A$7:$B$9,2,FALSE),IF(C119="ef",VLOOKUP(D119,Hoja2!$D$7:$E$9,2,FALSE),"")),"")</f>
        <v/>
      </c>
      <c r="F119" s="56"/>
    </row>
    <row r="120" spans="1:6" ht="53.25" customHeight="1" x14ac:dyDescent="0.25">
      <c r="A120" s="53" t="s">
        <v>277</v>
      </c>
      <c r="B120" s="56" t="s">
        <v>323</v>
      </c>
      <c r="C120" s="55" t="s">
        <v>14</v>
      </c>
      <c r="D120" s="53"/>
      <c r="E120" s="53" t="str">
        <f>IF(D120&lt;&gt;"",IF(C120="Ex",VLOOKUP(D120,Hoja2!$A$7:$B$9,2,FALSE),IF(C120="ef",VLOOKUP(D120,Hoja2!$D$7:$E$9,2,FALSE),"")),"")</f>
        <v/>
      </c>
      <c r="F120" s="56"/>
    </row>
    <row r="121" spans="1:6" ht="45" x14ac:dyDescent="0.25">
      <c r="A121" s="53" t="s">
        <v>280</v>
      </c>
      <c r="B121" s="56" t="s">
        <v>322</v>
      </c>
      <c r="C121" s="55" t="s">
        <v>14</v>
      </c>
      <c r="D121" s="53"/>
      <c r="E121" s="53" t="str">
        <f>IF(D121&lt;&gt;"",IF(C121="Ex",VLOOKUP(D121,Hoja2!$A$7:$B$9,2,FALSE),IF(C121="ef",VLOOKUP(D121,Hoja2!$D$7:$E$9,2,FALSE),"")),"")</f>
        <v/>
      </c>
      <c r="F121" s="56"/>
    </row>
    <row r="122" spans="1:6" ht="41.25" customHeight="1" x14ac:dyDescent="0.25">
      <c r="A122" s="53">
        <v>31</v>
      </c>
      <c r="B122" s="54" t="s">
        <v>321</v>
      </c>
      <c r="C122" s="55" t="s">
        <v>10</v>
      </c>
      <c r="D122" s="53"/>
      <c r="E122" s="53" t="str">
        <f>IF(D122&lt;&gt;"",IF(C122="Ex",VLOOKUP(D122,Hoja2!$A$7:$B$9,2,FALSE),IF(C122="ef",VLOOKUP(D122,Hoja2!$D$7:$E$9,2,FALSE),"")),"")</f>
        <v/>
      </c>
      <c r="F122" s="56"/>
    </row>
    <row r="123" spans="1:6" ht="42" customHeight="1" x14ac:dyDescent="0.25">
      <c r="A123" s="53" t="s">
        <v>284</v>
      </c>
      <c r="B123" s="56" t="s">
        <v>313</v>
      </c>
      <c r="C123" s="55" t="s">
        <v>14</v>
      </c>
      <c r="D123" s="53"/>
      <c r="E123" s="53" t="str">
        <f>IF(D123&lt;&gt;"",IF(C123="Ex",VLOOKUP(D123,Hoja2!$A$7:$B$9,2,FALSE),IF(C123="ef",VLOOKUP(D123,Hoja2!$D$7:$E$9,2,FALSE),"")),"")</f>
        <v/>
      </c>
      <c r="F123" s="56"/>
    </row>
    <row r="124" spans="1:6" ht="48.75" customHeight="1" x14ac:dyDescent="0.25">
      <c r="A124" s="53">
        <v>32</v>
      </c>
      <c r="B124" s="54" t="s">
        <v>312</v>
      </c>
      <c r="C124" s="55" t="s">
        <v>10</v>
      </c>
      <c r="D124" s="116"/>
      <c r="E124" s="53" t="str">
        <f>IF(D124&lt;&gt;"",IF(C124="Ex",VLOOKUP(D124,Hoja2!$A$7:$B$9,2,FALSE),IF(C124="ef",VLOOKUP(D124,Hoja2!$D$7:$E$9,2,FALSE),"")),"")</f>
        <v/>
      </c>
      <c r="F124" s="56"/>
    </row>
    <row r="125" spans="1:6" ht="48.75" customHeight="1" x14ac:dyDescent="0.25">
      <c r="A125" s="53" t="s">
        <v>288</v>
      </c>
      <c r="B125" s="56" t="s">
        <v>311</v>
      </c>
      <c r="C125" s="55" t="s">
        <v>14</v>
      </c>
      <c r="D125" s="116"/>
      <c r="E125" s="53" t="str">
        <f>IF(D125&lt;&gt;"",IF(C125="Ex",VLOOKUP(D125,Hoja2!$A$7:$B$9,2,FALSE),IF(C125="ef",VLOOKUP(D125,Hoja2!$D$7:$E$9,2,FALSE),"")),"")</f>
        <v/>
      </c>
      <c r="F125" s="56"/>
    </row>
    <row r="126" spans="1:6" ht="53.25" customHeight="1" x14ac:dyDescent="0.25">
      <c r="A126" s="53" t="s">
        <v>291</v>
      </c>
      <c r="B126" s="56" t="s">
        <v>310</v>
      </c>
      <c r="C126" s="55" t="s">
        <v>14</v>
      </c>
      <c r="D126" s="116"/>
      <c r="E126" s="53" t="str">
        <f>IF(D126&lt;&gt;"",IF(C126="Ex",VLOOKUP(D126,Hoja2!$A$7:$B$9,2,FALSE),IF(C126="ef",VLOOKUP(D126,Hoja2!$D$7:$E$9,2,FALSE),"")),"")</f>
        <v/>
      </c>
      <c r="F126" s="56"/>
    </row>
    <row r="127" spans="1:6" ht="23.25" customHeight="1" x14ac:dyDescent="0.25">
      <c r="A127" s="67"/>
      <c r="B127" s="74"/>
      <c r="C127" s="67"/>
      <c r="D127" s="51"/>
      <c r="E127" s="51">
        <f>SUM(E9:E126)</f>
        <v>0</v>
      </c>
      <c r="F127" s="75"/>
    </row>
    <row r="128" spans="1:6" s="64" customFormat="1" x14ac:dyDescent="0.25">
      <c r="A128" s="90"/>
      <c r="C128" s="91"/>
      <c r="D128" s="91"/>
      <c r="E128" s="91"/>
      <c r="F128" s="92"/>
    </row>
    <row r="129" spans="1:6" x14ac:dyDescent="0.25">
      <c r="A129" s="90"/>
      <c r="B129" s="68" t="s">
        <v>294</v>
      </c>
      <c r="C129" s="55">
        <v>5</v>
      </c>
      <c r="D129" s="91"/>
      <c r="E129" s="91"/>
      <c r="F129" s="92"/>
    </row>
    <row r="130" spans="1:6" x14ac:dyDescent="0.25">
      <c r="A130" s="90"/>
      <c r="B130" s="57" t="s">
        <v>295</v>
      </c>
      <c r="C130" s="53">
        <v>32</v>
      </c>
      <c r="D130" s="91"/>
      <c r="E130" s="91"/>
      <c r="F130" s="92"/>
    </row>
    <row r="131" spans="1:6" x14ac:dyDescent="0.25">
      <c r="A131" s="90"/>
      <c r="B131" s="57" t="s">
        <v>296</v>
      </c>
      <c r="C131" s="55">
        <f>E127</f>
        <v>0</v>
      </c>
      <c r="D131" s="91"/>
      <c r="E131" s="91"/>
      <c r="F131" s="92"/>
    </row>
    <row r="132" spans="1:6" x14ac:dyDescent="0.25">
      <c r="A132" s="90"/>
      <c r="B132" s="57" t="s">
        <v>297</v>
      </c>
      <c r="C132" s="55">
        <f ca="1">(((SUMIF(C9:E126,"Ex",E9:E126)/32)*5)+(SUMIF(C9:E126,"ef",E9:E126)/73)*5)</f>
        <v>0</v>
      </c>
      <c r="D132" s="91"/>
      <c r="E132" s="91"/>
      <c r="F132" s="92"/>
    </row>
    <row r="133" spans="1:6" x14ac:dyDescent="0.25">
      <c r="A133" s="90"/>
      <c r="B133" s="78" t="s">
        <v>298</v>
      </c>
      <c r="C133" s="53" t="str">
        <f ca="1">IF(C132&lt;3,"DEFICIENTE",IF(AND(C132&gt;=3,C132&lt;4),"ADECUADO",IF(C132&gt;=4,"EFICIENTE")))</f>
        <v>DEFICIENTE</v>
      </c>
      <c r="D133" s="91"/>
      <c r="E133" s="91"/>
      <c r="F133" s="92"/>
    </row>
    <row r="134" spans="1:6" s="64" customFormat="1" x14ac:dyDescent="0.25">
      <c r="A134" s="90"/>
      <c r="C134" s="91"/>
      <c r="D134" s="91"/>
      <c r="E134" s="91"/>
      <c r="F134" s="92"/>
    </row>
    <row r="135" spans="1:6" ht="15.75" customHeight="1" x14ac:dyDescent="0.25">
      <c r="A135" s="139" t="s">
        <v>314</v>
      </c>
      <c r="B135" s="139"/>
      <c r="C135" s="139"/>
      <c r="D135" s="139"/>
      <c r="E135" s="139"/>
      <c r="F135" s="139"/>
    </row>
    <row r="136" spans="1:6" ht="15.75" customHeight="1" x14ac:dyDescent="0.25">
      <c r="A136" s="140" t="s">
        <v>315</v>
      </c>
      <c r="B136" s="141"/>
      <c r="C136" s="141"/>
      <c r="D136" s="141"/>
      <c r="E136" s="141"/>
      <c r="F136" s="142"/>
    </row>
    <row r="137" spans="1:6" x14ac:dyDescent="0.25">
      <c r="A137" s="129" t="s">
        <v>316</v>
      </c>
      <c r="B137" s="129"/>
      <c r="C137" s="129"/>
      <c r="D137" s="129"/>
      <c r="E137" s="129"/>
      <c r="F137" s="129"/>
    </row>
    <row r="138" spans="1:6" ht="39.75" customHeight="1" x14ac:dyDescent="0.25">
      <c r="A138" s="130"/>
      <c r="B138" s="130"/>
      <c r="C138" s="130"/>
      <c r="D138" s="130"/>
      <c r="E138" s="130"/>
      <c r="F138" s="130"/>
    </row>
    <row r="139" spans="1:6" x14ac:dyDescent="0.25">
      <c r="A139" s="129" t="s">
        <v>317</v>
      </c>
      <c r="B139" s="129"/>
      <c r="C139" s="129"/>
      <c r="D139" s="129"/>
      <c r="E139" s="129"/>
      <c r="F139" s="129"/>
    </row>
    <row r="140" spans="1:6" ht="45" customHeight="1" x14ac:dyDescent="0.25">
      <c r="A140" s="130"/>
      <c r="B140" s="130"/>
      <c r="C140" s="130"/>
      <c r="D140" s="130"/>
      <c r="E140" s="130"/>
      <c r="F140" s="130"/>
    </row>
    <row r="141" spans="1:6" ht="13.5" customHeight="1" x14ac:dyDescent="0.25">
      <c r="A141" s="129" t="s">
        <v>420</v>
      </c>
      <c r="B141" s="129"/>
      <c r="C141" s="129"/>
      <c r="D141" s="129"/>
      <c r="E141" s="129"/>
      <c r="F141" s="129"/>
    </row>
    <row r="142" spans="1:6" ht="45" customHeight="1" x14ac:dyDescent="0.25">
      <c r="A142" s="130"/>
      <c r="B142" s="130"/>
      <c r="C142" s="130"/>
      <c r="D142" s="130"/>
      <c r="E142" s="130"/>
      <c r="F142" s="130"/>
    </row>
    <row r="143" spans="1:6" x14ac:dyDescent="0.25">
      <c r="A143" s="129" t="s">
        <v>318</v>
      </c>
      <c r="B143" s="129"/>
      <c r="C143" s="129"/>
      <c r="D143" s="129"/>
      <c r="E143" s="129"/>
      <c r="F143" s="129"/>
    </row>
    <row r="144" spans="1:6" ht="48.75" customHeight="1" x14ac:dyDescent="0.25">
      <c r="A144" s="130"/>
      <c r="B144" s="130"/>
      <c r="C144" s="130"/>
      <c r="D144" s="130"/>
      <c r="E144" s="130"/>
      <c r="F144" s="130"/>
    </row>
    <row r="145" spans="1:6" s="64" customFormat="1" x14ac:dyDescent="0.25">
      <c r="A145" s="90"/>
      <c r="C145" s="91"/>
      <c r="D145" s="91"/>
      <c r="E145" s="91"/>
      <c r="F145" s="92"/>
    </row>
    <row r="146" spans="1:6" ht="11.25" customHeight="1" x14ac:dyDescent="0.25">
      <c r="A146" s="126" t="s">
        <v>415</v>
      </c>
      <c r="B146" s="126"/>
      <c r="C146" s="128" t="s">
        <v>416</v>
      </c>
      <c r="D146" s="128"/>
      <c r="E146" s="128"/>
      <c r="F146" s="125" t="s">
        <v>417</v>
      </c>
    </row>
    <row r="147" spans="1:6" ht="12" customHeight="1" x14ac:dyDescent="0.25">
      <c r="A147" s="127" t="s">
        <v>418</v>
      </c>
      <c r="B147" s="127"/>
      <c r="C147" s="127" t="s">
        <v>419</v>
      </c>
      <c r="D147" s="127"/>
      <c r="E147" s="127"/>
      <c r="F147" s="124" t="s">
        <v>439</v>
      </c>
    </row>
    <row r="148" spans="1:6" s="64" customFormat="1" x14ac:dyDescent="0.25">
      <c r="A148" s="90"/>
      <c r="C148" s="91"/>
      <c r="D148" s="91"/>
      <c r="E148" s="91"/>
      <c r="F148" s="92"/>
    </row>
    <row r="149" spans="1:6" s="64" customFormat="1" x14ac:dyDescent="0.25">
      <c r="A149" s="90"/>
      <c r="C149" s="91"/>
      <c r="D149" s="91"/>
      <c r="E149" s="91"/>
      <c r="F149" s="92"/>
    </row>
    <row r="150" spans="1:6" s="64" customFormat="1" x14ac:dyDescent="0.25">
      <c r="A150" s="90"/>
      <c r="C150" s="91"/>
      <c r="D150" s="91"/>
      <c r="E150" s="91"/>
      <c r="F150" s="92"/>
    </row>
    <row r="151" spans="1:6" s="64" customFormat="1" x14ac:dyDescent="0.25">
      <c r="A151" s="90"/>
      <c r="C151" s="91"/>
      <c r="D151" s="91"/>
      <c r="E151" s="91"/>
      <c r="F151" s="92"/>
    </row>
    <row r="152" spans="1:6" s="64" customFormat="1" x14ac:dyDescent="0.25">
      <c r="A152" s="90"/>
      <c r="C152" s="91"/>
      <c r="D152" s="91"/>
      <c r="E152" s="91"/>
      <c r="F152" s="92"/>
    </row>
    <row r="153" spans="1:6" s="64" customFormat="1" x14ac:dyDescent="0.25">
      <c r="A153" s="90"/>
      <c r="C153" s="91"/>
      <c r="D153" s="91"/>
      <c r="E153" s="91"/>
      <c r="F153" s="92"/>
    </row>
    <row r="154" spans="1:6" s="64" customFormat="1" x14ac:dyDescent="0.25">
      <c r="A154" s="90"/>
      <c r="C154" s="91"/>
      <c r="D154" s="91"/>
      <c r="E154" s="91"/>
      <c r="F154" s="92"/>
    </row>
    <row r="155" spans="1:6" s="64" customFormat="1" x14ac:dyDescent="0.25">
      <c r="A155" s="90"/>
      <c r="C155" s="91"/>
      <c r="D155" s="91"/>
      <c r="E155" s="91"/>
      <c r="F155" s="92"/>
    </row>
    <row r="156" spans="1:6" s="64" customFormat="1" x14ac:dyDescent="0.25">
      <c r="A156" s="90"/>
      <c r="C156" s="91"/>
      <c r="D156" s="91"/>
      <c r="E156" s="91"/>
      <c r="F156" s="92"/>
    </row>
    <row r="157" spans="1:6" s="64" customFormat="1" x14ac:dyDescent="0.25">
      <c r="A157" s="90"/>
      <c r="C157" s="91"/>
      <c r="D157" s="91"/>
      <c r="E157" s="91"/>
      <c r="F157" s="92"/>
    </row>
    <row r="158" spans="1:6" s="64" customFormat="1" x14ac:dyDescent="0.25">
      <c r="A158" s="90"/>
      <c r="C158" s="91"/>
      <c r="D158" s="91"/>
      <c r="E158" s="91"/>
      <c r="F158" s="92"/>
    </row>
    <row r="159" spans="1:6" s="64" customFormat="1" x14ac:dyDescent="0.25">
      <c r="A159" s="90"/>
      <c r="C159" s="91"/>
      <c r="D159" s="91"/>
      <c r="E159" s="91"/>
      <c r="F159" s="92"/>
    </row>
    <row r="160" spans="1:6" s="64" customFormat="1" x14ac:dyDescent="0.25">
      <c r="A160" s="90"/>
      <c r="C160" s="91"/>
      <c r="D160" s="91"/>
      <c r="E160" s="91"/>
      <c r="F160" s="92"/>
    </row>
    <row r="161" spans="1:6" s="64" customFormat="1" x14ac:dyDescent="0.25">
      <c r="A161" s="90"/>
      <c r="C161" s="91"/>
      <c r="D161" s="91"/>
      <c r="E161" s="91"/>
      <c r="F161" s="92"/>
    </row>
    <row r="162" spans="1:6" s="64" customFormat="1" x14ac:dyDescent="0.25">
      <c r="A162" s="90"/>
      <c r="C162" s="91"/>
      <c r="D162" s="91"/>
      <c r="E162" s="91"/>
      <c r="F162" s="92"/>
    </row>
    <row r="163" spans="1:6" s="64" customFormat="1" x14ac:dyDescent="0.25">
      <c r="A163" s="90"/>
      <c r="C163" s="91"/>
      <c r="D163" s="91"/>
      <c r="E163" s="91"/>
      <c r="F163" s="92"/>
    </row>
    <row r="164" spans="1:6" s="64" customFormat="1" x14ac:dyDescent="0.25">
      <c r="A164" s="90"/>
      <c r="C164" s="91"/>
      <c r="D164" s="91"/>
      <c r="E164" s="91"/>
      <c r="F164" s="92"/>
    </row>
    <row r="165" spans="1:6" s="64" customFormat="1" x14ac:dyDescent="0.25">
      <c r="A165" s="90"/>
      <c r="C165" s="91"/>
      <c r="D165" s="91"/>
      <c r="E165" s="91"/>
      <c r="F165" s="92"/>
    </row>
    <row r="166" spans="1:6" s="64" customFormat="1" x14ac:dyDescent="0.25">
      <c r="A166" s="90"/>
      <c r="C166" s="91"/>
      <c r="D166" s="91"/>
      <c r="E166" s="91"/>
      <c r="F166" s="92"/>
    </row>
    <row r="167" spans="1:6" s="64" customFormat="1" x14ac:dyDescent="0.25">
      <c r="A167" s="90"/>
      <c r="C167" s="91"/>
      <c r="D167" s="91"/>
      <c r="E167" s="91"/>
      <c r="F167" s="92"/>
    </row>
    <row r="168" spans="1:6" s="64" customFormat="1" x14ac:dyDescent="0.25">
      <c r="A168" s="90"/>
      <c r="C168" s="91"/>
      <c r="D168" s="91"/>
      <c r="E168" s="91"/>
      <c r="F168" s="92"/>
    </row>
    <row r="169" spans="1:6" s="64" customFormat="1" x14ac:dyDescent="0.25">
      <c r="A169" s="90"/>
      <c r="C169" s="91"/>
      <c r="D169" s="91"/>
      <c r="E169" s="91"/>
      <c r="F169" s="92"/>
    </row>
    <row r="170" spans="1:6" s="64" customFormat="1" x14ac:dyDescent="0.25">
      <c r="A170" s="90"/>
      <c r="C170" s="91"/>
      <c r="D170" s="91"/>
      <c r="E170" s="91"/>
      <c r="F170" s="92"/>
    </row>
    <row r="171" spans="1:6" s="64" customFormat="1" x14ac:dyDescent="0.25">
      <c r="A171" s="90"/>
      <c r="C171" s="91"/>
      <c r="D171" s="91"/>
      <c r="E171" s="91"/>
      <c r="F171" s="92"/>
    </row>
    <row r="172" spans="1:6" s="64" customFormat="1" x14ac:dyDescent="0.25">
      <c r="A172" s="90"/>
      <c r="C172" s="91"/>
      <c r="D172" s="91"/>
      <c r="E172" s="91"/>
      <c r="F172" s="92"/>
    </row>
    <row r="173" spans="1:6" s="64" customFormat="1" x14ac:dyDescent="0.25">
      <c r="A173" s="90"/>
      <c r="C173" s="91"/>
      <c r="D173" s="91"/>
      <c r="E173" s="91"/>
      <c r="F173" s="92"/>
    </row>
    <row r="174" spans="1:6" s="64" customFormat="1" x14ac:dyDescent="0.25">
      <c r="A174" s="90"/>
      <c r="C174" s="91"/>
      <c r="D174" s="91"/>
      <c r="E174" s="91"/>
      <c r="F174" s="92"/>
    </row>
    <row r="175" spans="1:6" s="64" customFormat="1" x14ac:dyDescent="0.25">
      <c r="A175" s="90"/>
      <c r="C175" s="91"/>
      <c r="D175" s="91"/>
      <c r="E175" s="91"/>
      <c r="F175" s="92"/>
    </row>
    <row r="176" spans="1:6" s="64" customFormat="1" x14ac:dyDescent="0.25">
      <c r="A176" s="90"/>
      <c r="C176" s="91"/>
      <c r="D176" s="91"/>
      <c r="E176" s="91"/>
      <c r="F176" s="92"/>
    </row>
    <row r="177" spans="1:6" s="64" customFormat="1" x14ac:dyDescent="0.25">
      <c r="A177" s="90"/>
      <c r="C177" s="91"/>
      <c r="D177" s="91"/>
      <c r="E177" s="91"/>
      <c r="F177" s="92"/>
    </row>
    <row r="178" spans="1:6" s="64" customFormat="1" x14ac:dyDescent="0.25">
      <c r="A178" s="90"/>
      <c r="C178" s="91"/>
      <c r="D178" s="91"/>
      <c r="E178" s="91"/>
      <c r="F178" s="92"/>
    </row>
    <row r="179" spans="1:6" s="64" customFormat="1" x14ac:dyDescent="0.25">
      <c r="A179" s="90"/>
      <c r="C179" s="91"/>
      <c r="D179" s="91"/>
      <c r="E179" s="91"/>
      <c r="F179" s="92"/>
    </row>
    <row r="180" spans="1:6" s="64" customFormat="1" x14ac:dyDescent="0.25">
      <c r="A180" s="90"/>
      <c r="C180" s="91"/>
      <c r="D180" s="91"/>
      <c r="E180" s="91"/>
      <c r="F180" s="92"/>
    </row>
    <row r="181" spans="1:6" s="64" customFormat="1" x14ac:dyDescent="0.25">
      <c r="A181" s="90"/>
      <c r="C181" s="91"/>
      <c r="D181" s="91"/>
      <c r="E181" s="91"/>
      <c r="F181" s="92"/>
    </row>
    <row r="182" spans="1:6" s="64" customFormat="1" x14ac:dyDescent="0.25">
      <c r="A182" s="90"/>
      <c r="C182" s="91"/>
      <c r="D182" s="91"/>
      <c r="E182" s="91"/>
      <c r="F182" s="92"/>
    </row>
    <row r="183" spans="1:6" s="64" customFormat="1" x14ac:dyDescent="0.25">
      <c r="A183" s="90"/>
      <c r="C183" s="91"/>
      <c r="D183" s="91"/>
      <c r="E183" s="91"/>
      <c r="F183" s="92"/>
    </row>
    <row r="184" spans="1:6" s="64" customFormat="1" x14ac:dyDescent="0.25">
      <c r="A184" s="90"/>
      <c r="C184" s="91"/>
      <c r="D184" s="91"/>
      <c r="E184" s="91"/>
      <c r="F184" s="92"/>
    </row>
    <row r="185" spans="1:6" s="64" customFormat="1" x14ac:dyDescent="0.25">
      <c r="A185" s="90"/>
      <c r="C185" s="91"/>
      <c r="D185" s="91"/>
      <c r="E185" s="91"/>
      <c r="F185" s="92"/>
    </row>
    <row r="186" spans="1:6" s="64" customFormat="1" x14ac:dyDescent="0.25">
      <c r="A186" s="90"/>
      <c r="C186" s="91"/>
      <c r="D186" s="91"/>
      <c r="E186" s="91"/>
      <c r="F186" s="92"/>
    </row>
    <row r="187" spans="1:6" s="64" customFormat="1" x14ac:dyDescent="0.25">
      <c r="A187" s="90"/>
      <c r="C187" s="91"/>
      <c r="D187" s="91"/>
      <c r="E187" s="91"/>
      <c r="F187" s="92"/>
    </row>
    <row r="188" spans="1:6" s="64" customFormat="1" x14ac:dyDescent="0.25">
      <c r="A188" s="90"/>
      <c r="C188" s="91"/>
      <c r="D188" s="91"/>
      <c r="E188" s="91"/>
      <c r="F188" s="92"/>
    </row>
    <row r="189" spans="1:6" s="64" customFormat="1" x14ac:dyDescent="0.25">
      <c r="A189" s="90"/>
      <c r="C189" s="91"/>
      <c r="D189" s="91"/>
      <c r="E189" s="91"/>
      <c r="F189" s="92"/>
    </row>
    <row r="190" spans="1:6" s="64" customFormat="1" x14ac:dyDescent="0.25">
      <c r="A190" s="90"/>
      <c r="C190" s="91"/>
      <c r="D190" s="91"/>
      <c r="E190" s="91"/>
      <c r="F190" s="92"/>
    </row>
    <row r="191" spans="1:6" s="64" customFormat="1" x14ac:dyDescent="0.25">
      <c r="A191" s="90"/>
      <c r="C191" s="91"/>
      <c r="D191" s="91"/>
      <c r="E191" s="91"/>
      <c r="F191" s="92"/>
    </row>
    <row r="192" spans="1:6" s="64" customFormat="1" x14ac:dyDescent="0.25">
      <c r="A192" s="90"/>
      <c r="C192" s="91"/>
      <c r="D192" s="91"/>
      <c r="E192" s="91"/>
      <c r="F192" s="92"/>
    </row>
    <row r="193" spans="1:6" s="64" customFormat="1" x14ac:dyDescent="0.25">
      <c r="A193" s="90"/>
      <c r="C193" s="91"/>
      <c r="D193" s="91"/>
      <c r="E193" s="91"/>
      <c r="F193" s="92"/>
    </row>
    <row r="194" spans="1:6" s="64" customFormat="1" x14ac:dyDescent="0.25">
      <c r="A194" s="90"/>
      <c r="C194" s="91"/>
      <c r="D194" s="91"/>
      <c r="E194" s="91"/>
      <c r="F194" s="92"/>
    </row>
    <row r="195" spans="1:6" s="64" customFormat="1" x14ac:dyDescent="0.25">
      <c r="A195" s="90"/>
      <c r="C195" s="91"/>
      <c r="D195" s="91"/>
      <c r="E195" s="91"/>
      <c r="F195" s="92"/>
    </row>
    <row r="196" spans="1:6" s="64" customFormat="1" x14ac:dyDescent="0.25">
      <c r="A196" s="90"/>
      <c r="C196" s="91"/>
      <c r="D196" s="91"/>
      <c r="E196" s="91"/>
      <c r="F196" s="92"/>
    </row>
    <row r="197" spans="1:6" s="64" customFormat="1" x14ac:dyDescent="0.25">
      <c r="A197" s="90"/>
      <c r="C197" s="91"/>
      <c r="D197" s="91"/>
      <c r="E197" s="91"/>
      <c r="F197" s="92"/>
    </row>
    <row r="198" spans="1:6" s="64" customFormat="1" x14ac:dyDescent="0.25">
      <c r="A198" s="90"/>
      <c r="C198" s="91"/>
      <c r="D198" s="91"/>
      <c r="E198" s="91"/>
      <c r="F198" s="92"/>
    </row>
    <row r="199" spans="1:6" s="64" customFormat="1" x14ac:dyDescent="0.25">
      <c r="A199" s="90"/>
      <c r="C199" s="91"/>
      <c r="D199" s="91"/>
      <c r="E199" s="91"/>
      <c r="F199" s="92"/>
    </row>
    <row r="200" spans="1:6" s="64" customFormat="1" x14ac:dyDescent="0.25">
      <c r="A200" s="90"/>
      <c r="C200" s="91"/>
      <c r="D200" s="91"/>
      <c r="E200" s="91"/>
      <c r="F200" s="92"/>
    </row>
    <row r="201" spans="1:6" s="64" customFormat="1" x14ac:dyDescent="0.25">
      <c r="A201" s="90"/>
      <c r="C201" s="91"/>
      <c r="D201" s="91"/>
      <c r="E201" s="91"/>
      <c r="F201" s="92"/>
    </row>
    <row r="202" spans="1:6" s="64" customFormat="1" x14ac:dyDescent="0.25">
      <c r="A202" s="90"/>
      <c r="C202" s="91"/>
      <c r="D202" s="91"/>
      <c r="E202" s="91"/>
      <c r="F202" s="92"/>
    </row>
    <row r="203" spans="1:6" s="64" customFormat="1" x14ac:dyDescent="0.25">
      <c r="A203" s="90"/>
      <c r="C203" s="91"/>
      <c r="D203" s="91"/>
      <c r="E203" s="91"/>
      <c r="F203" s="92"/>
    </row>
    <row r="204" spans="1:6" s="64" customFormat="1" x14ac:dyDescent="0.25">
      <c r="A204" s="90"/>
      <c r="C204" s="91"/>
      <c r="D204" s="91"/>
      <c r="E204" s="91"/>
      <c r="F204" s="92"/>
    </row>
    <row r="205" spans="1:6" s="64" customFormat="1" x14ac:dyDescent="0.25">
      <c r="A205" s="90"/>
      <c r="C205" s="91"/>
      <c r="D205" s="91"/>
      <c r="E205" s="91"/>
      <c r="F205" s="92"/>
    </row>
    <row r="206" spans="1:6" s="64" customFormat="1" x14ac:dyDescent="0.25">
      <c r="A206" s="90"/>
      <c r="C206" s="91"/>
      <c r="D206" s="91"/>
      <c r="E206" s="91"/>
      <c r="F206" s="92"/>
    </row>
    <row r="207" spans="1:6" s="64" customFormat="1" x14ac:dyDescent="0.25">
      <c r="A207" s="90"/>
      <c r="C207" s="91"/>
      <c r="D207" s="91"/>
      <c r="E207" s="91"/>
      <c r="F207" s="92"/>
    </row>
    <row r="208" spans="1:6" s="64" customFormat="1" x14ac:dyDescent="0.25">
      <c r="A208" s="90"/>
      <c r="C208" s="91"/>
      <c r="D208" s="91"/>
      <c r="E208" s="91"/>
      <c r="F208" s="92"/>
    </row>
    <row r="209" spans="1:6" s="64" customFormat="1" x14ac:dyDescent="0.25">
      <c r="A209" s="90"/>
      <c r="C209" s="91"/>
      <c r="D209" s="91"/>
      <c r="E209" s="91"/>
      <c r="F209" s="92"/>
    </row>
    <row r="210" spans="1:6" s="64" customFormat="1" x14ac:dyDescent="0.25">
      <c r="A210" s="90"/>
      <c r="C210" s="91"/>
      <c r="D210" s="91"/>
      <c r="E210" s="91"/>
      <c r="F210" s="92"/>
    </row>
    <row r="211" spans="1:6" s="64" customFormat="1" x14ac:dyDescent="0.25">
      <c r="A211" s="90"/>
      <c r="C211" s="91"/>
      <c r="D211" s="91"/>
      <c r="E211" s="91"/>
      <c r="F211" s="92"/>
    </row>
    <row r="212" spans="1:6" s="64" customFormat="1" x14ac:dyDescent="0.25">
      <c r="A212" s="90"/>
      <c r="C212" s="91"/>
      <c r="D212" s="91"/>
      <c r="E212" s="91"/>
      <c r="F212" s="92"/>
    </row>
    <row r="213" spans="1:6" s="64" customFormat="1" x14ac:dyDescent="0.25">
      <c r="A213" s="90"/>
      <c r="C213" s="91"/>
      <c r="D213" s="91"/>
      <c r="E213" s="91"/>
      <c r="F213" s="92"/>
    </row>
    <row r="214" spans="1:6" s="64" customFormat="1" x14ac:dyDescent="0.25">
      <c r="A214" s="90"/>
      <c r="C214" s="91"/>
      <c r="D214" s="91"/>
      <c r="E214" s="91"/>
      <c r="F214" s="92"/>
    </row>
    <row r="215" spans="1:6" s="64" customFormat="1" x14ac:dyDescent="0.25">
      <c r="A215" s="90"/>
      <c r="C215" s="91"/>
      <c r="D215" s="91"/>
      <c r="E215" s="91"/>
      <c r="F215" s="92"/>
    </row>
    <row r="216" spans="1:6" s="64" customFormat="1" x14ac:dyDescent="0.25">
      <c r="A216" s="90"/>
      <c r="C216" s="91"/>
      <c r="D216" s="91"/>
      <c r="E216" s="91"/>
      <c r="F216" s="92"/>
    </row>
    <row r="217" spans="1:6" s="64" customFormat="1" x14ac:dyDescent="0.25">
      <c r="A217" s="90"/>
      <c r="C217" s="91"/>
      <c r="D217" s="91"/>
      <c r="E217" s="91"/>
      <c r="F217" s="92"/>
    </row>
    <row r="218" spans="1:6" s="64" customFormat="1" x14ac:dyDescent="0.25">
      <c r="A218" s="90"/>
      <c r="C218" s="91"/>
      <c r="D218" s="91"/>
      <c r="E218" s="91"/>
      <c r="F218" s="92"/>
    </row>
    <row r="219" spans="1:6" s="64" customFormat="1" x14ac:dyDescent="0.25">
      <c r="A219" s="90"/>
      <c r="C219" s="91"/>
      <c r="D219" s="91"/>
      <c r="E219" s="91"/>
      <c r="F219" s="92"/>
    </row>
    <row r="220" spans="1:6" s="64" customFormat="1" x14ac:dyDescent="0.25">
      <c r="A220" s="90"/>
      <c r="C220" s="91"/>
      <c r="D220" s="91"/>
      <c r="E220" s="91"/>
      <c r="F220" s="92"/>
    </row>
    <row r="221" spans="1:6" s="64" customFormat="1" x14ac:dyDescent="0.25">
      <c r="A221" s="90"/>
      <c r="C221" s="91"/>
      <c r="D221" s="91"/>
      <c r="E221" s="91"/>
      <c r="F221" s="92"/>
    </row>
    <row r="222" spans="1:6" s="64" customFormat="1" x14ac:dyDescent="0.25">
      <c r="A222" s="90"/>
      <c r="C222" s="91"/>
      <c r="D222" s="91"/>
      <c r="E222" s="91"/>
      <c r="F222" s="92"/>
    </row>
    <row r="223" spans="1:6" s="64" customFormat="1" x14ac:dyDescent="0.25">
      <c r="A223" s="90"/>
      <c r="C223" s="91"/>
      <c r="D223" s="91"/>
      <c r="E223" s="91"/>
      <c r="F223" s="92"/>
    </row>
    <row r="224" spans="1:6" s="64" customFormat="1" x14ac:dyDescent="0.25">
      <c r="A224" s="90"/>
      <c r="C224" s="91"/>
      <c r="D224" s="91"/>
      <c r="E224" s="91"/>
      <c r="F224" s="92"/>
    </row>
    <row r="225" spans="1:6" s="64" customFormat="1" x14ac:dyDescent="0.25">
      <c r="A225" s="90"/>
      <c r="C225" s="91"/>
      <c r="D225" s="91"/>
      <c r="E225" s="91"/>
      <c r="F225" s="92"/>
    </row>
    <row r="226" spans="1:6" s="64" customFormat="1" x14ac:dyDescent="0.25">
      <c r="A226" s="90"/>
      <c r="C226" s="91"/>
      <c r="D226" s="91"/>
      <c r="E226" s="91"/>
      <c r="F226" s="92"/>
    </row>
    <row r="227" spans="1:6" s="64" customFormat="1" x14ac:dyDescent="0.25">
      <c r="A227" s="90"/>
      <c r="C227" s="91"/>
      <c r="D227" s="91"/>
      <c r="E227" s="91"/>
      <c r="F227" s="92"/>
    </row>
    <row r="228" spans="1:6" s="64" customFormat="1" x14ac:dyDescent="0.25">
      <c r="A228" s="90"/>
      <c r="C228" s="91"/>
      <c r="D228" s="91"/>
      <c r="E228" s="91"/>
      <c r="F228" s="92"/>
    </row>
    <row r="229" spans="1:6" s="64" customFormat="1" x14ac:dyDescent="0.25">
      <c r="A229" s="90"/>
      <c r="C229" s="91"/>
      <c r="D229" s="91"/>
      <c r="E229" s="91"/>
      <c r="F229" s="92"/>
    </row>
    <row r="230" spans="1:6" s="64" customFormat="1" x14ac:dyDescent="0.25">
      <c r="A230" s="90"/>
      <c r="C230" s="91"/>
      <c r="D230" s="91"/>
      <c r="E230" s="91"/>
      <c r="F230" s="92"/>
    </row>
    <row r="231" spans="1:6" s="64" customFormat="1" x14ac:dyDescent="0.25">
      <c r="A231" s="90"/>
      <c r="C231" s="91"/>
      <c r="D231" s="91"/>
      <c r="E231" s="91"/>
      <c r="F231" s="92"/>
    </row>
    <row r="232" spans="1:6" s="64" customFormat="1" x14ac:dyDescent="0.25">
      <c r="A232" s="90"/>
      <c r="C232" s="91"/>
      <c r="D232" s="91"/>
      <c r="E232" s="91"/>
      <c r="F232" s="92"/>
    </row>
    <row r="233" spans="1:6" s="64" customFormat="1" x14ac:dyDescent="0.25">
      <c r="A233" s="90"/>
      <c r="C233" s="91"/>
      <c r="D233" s="91"/>
      <c r="E233" s="91"/>
      <c r="F233" s="92"/>
    </row>
    <row r="234" spans="1:6" s="64" customFormat="1" x14ac:dyDescent="0.25">
      <c r="A234" s="90"/>
      <c r="C234" s="91"/>
      <c r="D234" s="91"/>
      <c r="E234" s="91"/>
      <c r="F234" s="92"/>
    </row>
    <row r="235" spans="1:6" s="64" customFormat="1" x14ac:dyDescent="0.25">
      <c r="A235" s="90"/>
      <c r="C235" s="91"/>
      <c r="D235" s="91"/>
      <c r="E235" s="91"/>
      <c r="F235" s="92"/>
    </row>
    <row r="236" spans="1:6" s="64" customFormat="1" x14ac:dyDescent="0.25">
      <c r="A236" s="90"/>
      <c r="C236" s="91"/>
      <c r="D236" s="91"/>
      <c r="E236" s="91"/>
      <c r="F236" s="92"/>
    </row>
    <row r="237" spans="1:6" s="64" customFormat="1" x14ac:dyDescent="0.25">
      <c r="A237" s="90"/>
      <c r="C237" s="91"/>
      <c r="D237" s="91"/>
      <c r="E237" s="91"/>
      <c r="F237" s="92"/>
    </row>
    <row r="238" spans="1:6" s="64" customFormat="1" x14ac:dyDescent="0.25">
      <c r="A238" s="90"/>
      <c r="C238" s="91"/>
      <c r="D238" s="91"/>
      <c r="E238" s="91"/>
      <c r="F238" s="92"/>
    </row>
    <row r="239" spans="1:6" s="64" customFormat="1" x14ac:dyDescent="0.25">
      <c r="A239" s="90"/>
      <c r="C239" s="91"/>
      <c r="D239" s="91"/>
      <c r="E239" s="91"/>
      <c r="F239" s="92"/>
    </row>
    <row r="240" spans="1:6" s="64" customFormat="1" x14ac:dyDescent="0.25">
      <c r="A240" s="90"/>
      <c r="C240" s="91"/>
      <c r="D240" s="91"/>
      <c r="E240" s="91"/>
      <c r="F240" s="92"/>
    </row>
    <row r="241" spans="1:6" s="64" customFormat="1" x14ac:dyDescent="0.25">
      <c r="A241" s="90"/>
      <c r="C241" s="91"/>
      <c r="D241" s="91"/>
      <c r="E241" s="91"/>
      <c r="F241" s="92"/>
    </row>
    <row r="242" spans="1:6" s="64" customFormat="1" x14ac:dyDescent="0.25">
      <c r="A242" s="90"/>
      <c r="C242" s="91"/>
      <c r="D242" s="91"/>
      <c r="E242" s="91"/>
      <c r="F242" s="92"/>
    </row>
    <row r="243" spans="1:6" s="64" customFormat="1" x14ac:dyDescent="0.25">
      <c r="A243" s="90"/>
      <c r="C243" s="91"/>
      <c r="D243" s="91"/>
      <c r="E243" s="91"/>
      <c r="F243" s="92"/>
    </row>
    <row r="244" spans="1:6" s="64" customFormat="1" x14ac:dyDescent="0.25">
      <c r="A244" s="90"/>
      <c r="C244" s="91"/>
      <c r="D244" s="91"/>
      <c r="E244" s="91"/>
      <c r="F244" s="92"/>
    </row>
    <row r="245" spans="1:6" s="64" customFormat="1" x14ac:dyDescent="0.25">
      <c r="A245" s="90"/>
      <c r="C245" s="91"/>
      <c r="D245" s="91"/>
      <c r="E245" s="91"/>
      <c r="F245" s="92"/>
    </row>
    <row r="246" spans="1:6" s="64" customFormat="1" x14ac:dyDescent="0.25">
      <c r="A246" s="90"/>
      <c r="C246" s="91"/>
      <c r="D246" s="91"/>
      <c r="E246" s="91"/>
      <c r="F246" s="92"/>
    </row>
    <row r="247" spans="1:6" s="64" customFormat="1" x14ac:dyDescent="0.25">
      <c r="A247" s="90"/>
      <c r="C247" s="91"/>
      <c r="D247" s="91"/>
      <c r="E247" s="91"/>
      <c r="F247" s="92"/>
    </row>
    <row r="248" spans="1:6" s="64" customFormat="1" x14ac:dyDescent="0.25">
      <c r="A248" s="90"/>
      <c r="C248" s="91"/>
      <c r="D248" s="91"/>
      <c r="E248" s="91"/>
      <c r="F248" s="92"/>
    </row>
    <row r="249" spans="1:6" s="64" customFormat="1" x14ac:dyDescent="0.25">
      <c r="A249" s="90"/>
      <c r="C249" s="91"/>
      <c r="D249" s="91"/>
      <c r="E249" s="91"/>
      <c r="F249" s="92"/>
    </row>
    <row r="250" spans="1:6" s="64" customFormat="1" x14ac:dyDescent="0.25">
      <c r="A250" s="90"/>
      <c r="C250" s="91"/>
      <c r="D250" s="91"/>
      <c r="E250" s="91"/>
      <c r="F250" s="92"/>
    </row>
    <row r="251" spans="1:6" s="64" customFormat="1" x14ac:dyDescent="0.25">
      <c r="A251" s="90"/>
      <c r="C251" s="91"/>
      <c r="D251" s="91"/>
      <c r="E251" s="91"/>
      <c r="F251" s="92"/>
    </row>
    <row r="252" spans="1:6" s="64" customFormat="1" x14ac:dyDescent="0.25">
      <c r="A252" s="90"/>
      <c r="C252" s="91"/>
      <c r="D252" s="91"/>
      <c r="E252" s="91"/>
      <c r="F252" s="92"/>
    </row>
    <row r="253" spans="1:6" s="64" customFormat="1" x14ac:dyDescent="0.25">
      <c r="A253" s="90"/>
      <c r="C253" s="91"/>
      <c r="D253" s="91"/>
      <c r="E253" s="91"/>
      <c r="F253" s="92"/>
    </row>
    <row r="254" spans="1:6" s="64" customFormat="1" x14ac:dyDescent="0.25">
      <c r="A254" s="90"/>
      <c r="C254" s="91"/>
      <c r="D254" s="91"/>
      <c r="E254" s="91"/>
      <c r="F254" s="92"/>
    </row>
    <row r="255" spans="1:6" s="64" customFormat="1" x14ac:dyDescent="0.25">
      <c r="A255" s="90"/>
      <c r="C255" s="91"/>
      <c r="D255" s="91"/>
      <c r="E255" s="91"/>
      <c r="F255" s="92"/>
    </row>
    <row r="256" spans="1:6" s="64" customFormat="1" x14ac:dyDescent="0.25">
      <c r="A256" s="90"/>
      <c r="C256" s="91"/>
      <c r="D256" s="91"/>
      <c r="E256" s="91"/>
      <c r="F256" s="92"/>
    </row>
    <row r="257" spans="1:6" s="64" customFormat="1" x14ac:dyDescent="0.25">
      <c r="A257" s="90"/>
      <c r="C257" s="91"/>
      <c r="D257" s="91"/>
      <c r="E257" s="91"/>
      <c r="F257" s="92"/>
    </row>
    <row r="258" spans="1:6" s="64" customFormat="1" x14ac:dyDescent="0.25">
      <c r="A258" s="90"/>
      <c r="C258" s="91"/>
      <c r="D258" s="91"/>
      <c r="E258" s="91"/>
      <c r="F258" s="92"/>
    </row>
    <row r="259" spans="1:6" s="64" customFormat="1" x14ac:dyDescent="0.25">
      <c r="A259" s="90"/>
      <c r="C259" s="91"/>
      <c r="D259" s="91"/>
      <c r="E259" s="91"/>
      <c r="F259" s="92"/>
    </row>
    <row r="260" spans="1:6" s="64" customFormat="1" x14ac:dyDescent="0.25">
      <c r="A260" s="90"/>
      <c r="C260" s="91"/>
      <c r="D260" s="91"/>
      <c r="E260" s="91"/>
      <c r="F260" s="92"/>
    </row>
    <row r="261" spans="1:6" s="64" customFormat="1" x14ac:dyDescent="0.25">
      <c r="A261" s="90"/>
      <c r="C261" s="91"/>
      <c r="D261" s="91"/>
      <c r="E261" s="91"/>
      <c r="F261" s="92"/>
    </row>
    <row r="262" spans="1:6" s="64" customFormat="1" x14ac:dyDescent="0.25">
      <c r="A262" s="90"/>
      <c r="C262" s="91"/>
      <c r="D262" s="91"/>
      <c r="E262" s="91"/>
      <c r="F262" s="92"/>
    </row>
    <row r="263" spans="1:6" s="64" customFormat="1" x14ac:dyDescent="0.25">
      <c r="A263" s="90"/>
      <c r="C263" s="91"/>
      <c r="D263" s="91"/>
      <c r="E263" s="91"/>
      <c r="F263" s="92"/>
    </row>
    <row r="264" spans="1:6" s="64" customFormat="1" x14ac:dyDescent="0.25">
      <c r="A264" s="90"/>
      <c r="C264" s="91"/>
      <c r="D264" s="91"/>
      <c r="E264" s="91"/>
      <c r="F264" s="92"/>
    </row>
    <row r="265" spans="1:6" s="64" customFormat="1" x14ac:dyDescent="0.25">
      <c r="A265" s="90"/>
      <c r="C265" s="91"/>
      <c r="D265" s="91"/>
      <c r="E265" s="91"/>
      <c r="F265" s="92"/>
    </row>
    <row r="266" spans="1:6" s="64" customFormat="1" x14ac:dyDescent="0.25">
      <c r="A266" s="90"/>
      <c r="C266" s="91"/>
      <c r="D266" s="91"/>
      <c r="E266" s="91"/>
      <c r="F266" s="92"/>
    </row>
    <row r="267" spans="1:6" s="64" customFormat="1" x14ac:dyDescent="0.25">
      <c r="A267" s="90"/>
      <c r="C267" s="91"/>
      <c r="D267" s="91"/>
      <c r="E267" s="91"/>
      <c r="F267" s="92"/>
    </row>
    <row r="268" spans="1:6" s="64" customFormat="1" x14ac:dyDescent="0.25">
      <c r="A268" s="90"/>
      <c r="C268" s="91"/>
      <c r="D268" s="91"/>
      <c r="E268" s="91"/>
      <c r="F268" s="92"/>
    </row>
    <row r="269" spans="1:6" s="64" customFormat="1" x14ac:dyDescent="0.25">
      <c r="A269" s="90"/>
      <c r="C269" s="91"/>
      <c r="D269" s="91"/>
      <c r="E269" s="91"/>
      <c r="F269" s="92"/>
    </row>
    <row r="270" spans="1:6" s="64" customFormat="1" x14ac:dyDescent="0.25">
      <c r="A270" s="90"/>
      <c r="C270" s="91"/>
      <c r="D270" s="91"/>
      <c r="E270" s="91"/>
      <c r="F270" s="92"/>
    </row>
    <row r="271" spans="1:6" s="64" customFormat="1" x14ac:dyDescent="0.25">
      <c r="A271" s="90"/>
      <c r="C271" s="91"/>
      <c r="D271" s="91"/>
      <c r="E271" s="91"/>
      <c r="F271" s="92"/>
    </row>
    <row r="272" spans="1:6" s="64" customFormat="1" x14ac:dyDescent="0.25">
      <c r="A272" s="90"/>
      <c r="C272" s="91"/>
      <c r="D272" s="91"/>
      <c r="E272" s="91"/>
      <c r="F272" s="92"/>
    </row>
    <row r="273" spans="1:6" s="64" customFormat="1" x14ac:dyDescent="0.25">
      <c r="A273" s="90"/>
      <c r="C273" s="91"/>
      <c r="D273" s="91"/>
      <c r="E273" s="91"/>
      <c r="F273" s="92"/>
    </row>
    <row r="274" spans="1:6" s="64" customFormat="1" x14ac:dyDescent="0.25">
      <c r="A274" s="90"/>
      <c r="C274" s="91"/>
      <c r="D274" s="91"/>
      <c r="E274" s="91"/>
      <c r="F274" s="92"/>
    </row>
    <row r="275" spans="1:6" s="64" customFormat="1" x14ac:dyDescent="0.25">
      <c r="A275" s="90"/>
      <c r="C275" s="91"/>
      <c r="D275" s="91"/>
      <c r="E275" s="91"/>
      <c r="F275" s="92"/>
    </row>
    <row r="276" spans="1:6" s="64" customFormat="1" x14ac:dyDescent="0.25">
      <c r="A276" s="90"/>
      <c r="C276" s="91"/>
      <c r="D276" s="91"/>
      <c r="E276" s="91"/>
      <c r="F276" s="92"/>
    </row>
    <row r="277" spans="1:6" s="64" customFormat="1" x14ac:dyDescent="0.25">
      <c r="A277" s="90"/>
      <c r="C277" s="91"/>
      <c r="D277" s="91"/>
      <c r="E277" s="91"/>
      <c r="F277" s="92"/>
    </row>
    <row r="278" spans="1:6" s="64" customFormat="1" x14ac:dyDescent="0.25">
      <c r="A278" s="90"/>
      <c r="C278" s="91"/>
      <c r="D278" s="91"/>
      <c r="E278" s="91"/>
      <c r="F278" s="92"/>
    </row>
    <row r="279" spans="1:6" s="64" customFormat="1" x14ac:dyDescent="0.25">
      <c r="A279" s="90"/>
      <c r="C279" s="91"/>
      <c r="D279" s="91"/>
      <c r="E279" s="91"/>
      <c r="F279" s="92"/>
    </row>
    <row r="280" spans="1:6" s="64" customFormat="1" x14ac:dyDescent="0.25">
      <c r="A280" s="90"/>
      <c r="C280" s="91"/>
      <c r="D280" s="91"/>
      <c r="E280" s="91"/>
      <c r="F280" s="92"/>
    </row>
    <row r="281" spans="1:6" s="64" customFormat="1" x14ac:dyDescent="0.25">
      <c r="A281" s="90"/>
      <c r="C281" s="91"/>
      <c r="D281" s="91"/>
      <c r="E281" s="91"/>
      <c r="F281" s="92"/>
    </row>
    <row r="282" spans="1:6" s="64" customFormat="1" x14ac:dyDescent="0.25">
      <c r="A282" s="90"/>
      <c r="C282" s="91"/>
      <c r="D282" s="91"/>
      <c r="E282" s="91"/>
      <c r="F282" s="92"/>
    </row>
    <row r="283" spans="1:6" s="64" customFormat="1" x14ac:dyDescent="0.25">
      <c r="A283" s="90"/>
      <c r="C283" s="91"/>
      <c r="D283" s="91"/>
      <c r="E283" s="91"/>
      <c r="F283" s="92"/>
    </row>
    <row r="284" spans="1:6" s="64" customFormat="1" x14ac:dyDescent="0.25">
      <c r="A284" s="90"/>
      <c r="C284" s="91"/>
      <c r="D284" s="91"/>
      <c r="E284" s="91"/>
      <c r="F284" s="92"/>
    </row>
    <row r="285" spans="1:6" s="64" customFormat="1" x14ac:dyDescent="0.25">
      <c r="A285" s="90"/>
      <c r="C285" s="91"/>
      <c r="D285" s="91"/>
      <c r="E285" s="91"/>
      <c r="F285" s="92"/>
    </row>
    <row r="286" spans="1:6" s="64" customFormat="1" x14ac:dyDescent="0.25">
      <c r="A286" s="90"/>
      <c r="C286" s="91"/>
      <c r="D286" s="91"/>
      <c r="E286" s="91"/>
      <c r="F286" s="92"/>
    </row>
    <row r="287" spans="1:6" s="64" customFormat="1" x14ac:dyDescent="0.25">
      <c r="A287" s="90"/>
      <c r="C287" s="91"/>
      <c r="D287" s="91"/>
      <c r="E287" s="91"/>
      <c r="F287" s="92"/>
    </row>
    <row r="288" spans="1:6" s="64" customFormat="1" x14ac:dyDescent="0.25">
      <c r="A288" s="90"/>
      <c r="C288" s="91"/>
      <c r="D288" s="91"/>
      <c r="E288" s="91"/>
      <c r="F288" s="92"/>
    </row>
    <row r="289" spans="1:6" s="64" customFormat="1" x14ac:dyDescent="0.25">
      <c r="A289" s="90"/>
      <c r="C289" s="91"/>
      <c r="D289" s="91"/>
      <c r="E289" s="91"/>
      <c r="F289" s="92"/>
    </row>
    <row r="290" spans="1:6" s="64" customFormat="1" x14ac:dyDescent="0.25">
      <c r="A290" s="90"/>
      <c r="C290" s="91"/>
      <c r="D290" s="91"/>
      <c r="E290" s="91"/>
      <c r="F290" s="92"/>
    </row>
    <row r="291" spans="1:6" s="64" customFormat="1" x14ac:dyDescent="0.25">
      <c r="A291" s="90"/>
      <c r="C291" s="91"/>
      <c r="D291" s="91"/>
      <c r="E291" s="91"/>
      <c r="F291" s="92"/>
    </row>
    <row r="292" spans="1:6" s="64" customFormat="1" x14ac:dyDescent="0.25">
      <c r="A292" s="90"/>
      <c r="C292" s="91"/>
      <c r="D292" s="91"/>
      <c r="E292" s="91"/>
      <c r="F292" s="92"/>
    </row>
  </sheetData>
  <autoFilter ref="C8:C127"/>
  <mergeCells count="28">
    <mergeCell ref="A1:B4"/>
    <mergeCell ref="C1:D4"/>
    <mergeCell ref="E1:E2"/>
    <mergeCell ref="F1:F2"/>
    <mergeCell ref="E3:E4"/>
    <mergeCell ref="F3:F4"/>
    <mergeCell ref="A142:F142"/>
    <mergeCell ref="A6:A8"/>
    <mergeCell ref="A90:A91"/>
    <mergeCell ref="C90:C91"/>
    <mergeCell ref="E90:E91"/>
    <mergeCell ref="F90:F91"/>
    <mergeCell ref="D90:D91"/>
    <mergeCell ref="B6:F6"/>
    <mergeCell ref="A137:F137"/>
    <mergeCell ref="A138:F138"/>
    <mergeCell ref="A135:F135"/>
    <mergeCell ref="A136:F136"/>
    <mergeCell ref="A141:F141"/>
    <mergeCell ref="A139:F139"/>
    <mergeCell ref="A140:F140"/>
    <mergeCell ref="B90:B91"/>
    <mergeCell ref="A146:B146"/>
    <mergeCell ref="A147:B147"/>
    <mergeCell ref="C146:E146"/>
    <mergeCell ref="C147:E147"/>
    <mergeCell ref="A143:F143"/>
    <mergeCell ref="A144:F144"/>
  </mergeCells>
  <conditionalFormatting sqref="C133">
    <cfRule type="cellIs" dxfId="5" priority="1" stopIfTrue="1" operator="equal">
      <formula>"EFICIENTE"</formula>
    </cfRule>
    <cfRule type="cellIs" dxfId="4" priority="2" stopIfTrue="1" operator="equal">
      <formula>"ADECUADO"</formula>
    </cfRule>
    <cfRule type="cellIs" dxfId="3" priority="3" stopIfTrue="1" operator="equal">
      <formula>"DEFICIENTE"</formula>
    </cfRule>
  </conditionalFormatting>
  <dataValidations count="2">
    <dataValidation type="list" allowBlank="1" showErrorMessage="1" promptTitle="Respues" sqref="D110:D113 D46:D53 D60:D74 D80:D89 D9:D44 D55:D58 D92:D108 D76:D78 D115:D126">
      <formula1>RESPUESTA</formula1>
    </dataValidation>
    <dataValidation allowBlank="1" showErrorMessage="1" promptTitle="Respues" sqref="D90:D91 D109 D114"/>
  </dataValidations>
  <printOptions horizontalCentered="1"/>
  <pageMargins left="0.31496062992125984" right="0.31496062992125984" top="1.1811023622047245" bottom="0.35433070866141736" header="0.31496062992125984" footer="0.31496062992125984"/>
  <pageSetup fitToHeight="0" orientation="landscape" r:id="rId1"/>
  <headerFooter>
    <oddHeader>&amp;L&amp;G&amp;C&amp;"Arial,Negrita"&amp;12
Informe Anual de Evalución del Control Interno Contable</oddHeader>
  </headerFooter>
  <rowBreaks count="1" manualBreakCount="1">
    <brk id="122" max="5" man="1"/>
  </rowBreaks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5"/>
  <sheetViews>
    <sheetView workbookViewId="0">
      <selection activeCell="D5" sqref="D5"/>
    </sheetView>
  </sheetViews>
  <sheetFormatPr baseColWidth="10" defaultRowHeight="15" x14ac:dyDescent="0.25"/>
  <cols>
    <col min="2" max="3" width="58.85546875" customWidth="1"/>
    <col min="4" max="4" width="25.5703125" customWidth="1"/>
  </cols>
  <sheetData>
    <row r="1" spans="1:34" ht="15.75" x14ac:dyDescent="0.25">
      <c r="A1" s="156" t="s">
        <v>422</v>
      </c>
      <c r="B1" s="157"/>
      <c r="C1" s="157"/>
      <c r="D1" s="157"/>
    </row>
    <row r="2" spans="1:34" x14ac:dyDescent="0.25">
      <c r="A2" s="100" t="s">
        <v>423</v>
      </c>
      <c r="B2" s="100" t="s">
        <v>424</v>
      </c>
      <c r="C2" s="101" t="s">
        <v>427</v>
      </c>
      <c r="D2" s="102" t="s">
        <v>296</v>
      </c>
    </row>
    <row r="3" spans="1:34" x14ac:dyDescent="0.25">
      <c r="A3" s="99">
        <v>1</v>
      </c>
      <c r="B3" s="103" t="s">
        <v>2</v>
      </c>
      <c r="C3" s="105" t="s">
        <v>3</v>
      </c>
      <c r="D3" s="109" t="str">
        <f>IF(SUM('Marco contable'!E9:E42)&gt;0,SUM('Marco contable'!E9:E42),"")</f>
        <v/>
      </c>
    </row>
    <row r="4" spans="1:34" x14ac:dyDescent="0.25">
      <c r="A4" s="160">
        <v>2</v>
      </c>
      <c r="B4" s="159" t="s">
        <v>98</v>
      </c>
      <c r="C4" s="120" t="s">
        <v>99</v>
      </c>
      <c r="D4" s="121" t="str">
        <f>IF(SUM('Marco contable'!E46:E53)&gt;0,SUM('Marco contable'!E46:E53),"")</f>
        <v/>
      </c>
    </row>
    <row r="5" spans="1:34" x14ac:dyDescent="0.25">
      <c r="A5" s="161"/>
      <c r="B5" s="159"/>
      <c r="C5" s="120" t="s">
        <v>121</v>
      </c>
      <c r="D5" s="121" t="str">
        <f>IF(SUM('Marco contable'!E55:E58)&gt;0,SUM('Marco contable'!E55:E58),"")</f>
        <v/>
      </c>
    </row>
    <row r="6" spans="1:34" x14ac:dyDescent="0.25">
      <c r="A6" s="161"/>
      <c r="B6" s="159"/>
      <c r="C6" s="120" t="s">
        <v>131</v>
      </c>
      <c r="D6" s="121" t="str">
        <f>IF(SUM('Marco contable'!E60:E74)&gt;0,SUM('Marco contable'!E60:E74),"")</f>
        <v/>
      </c>
    </row>
    <row r="7" spans="1:34" x14ac:dyDescent="0.25">
      <c r="A7" s="162"/>
      <c r="B7" s="159"/>
      <c r="C7" s="120" t="s">
        <v>171</v>
      </c>
      <c r="D7" s="121" t="str">
        <f>IF(SUM('Marco contable'!E76:E78)&gt;0,SUM('Marco contable'!E76:E78),"")</f>
        <v/>
      </c>
    </row>
    <row r="8" spans="1:34" x14ac:dyDescent="0.25">
      <c r="A8" s="99">
        <v>3</v>
      </c>
      <c r="B8" s="103" t="s">
        <v>179</v>
      </c>
      <c r="C8" s="105" t="s">
        <v>179</v>
      </c>
      <c r="D8" s="110" t="str">
        <f>IF(SUM('Marco contable'!E80:E89)&gt;0,SUM('Marco contable'!E80:E89),"")</f>
        <v/>
      </c>
    </row>
    <row r="9" spans="1:34" x14ac:dyDescent="0.25">
      <c r="A9" s="122">
        <v>4</v>
      </c>
      <c r="B9" s="123" t="s">
        <v>435</v>
      </c>
      <c r="C9" s="120" t="s">
        <v>436</v>
      </c>
      <c r="D9" s="121" t="str">
        <f>IF(SUM('Marco contable'!E92:E107)&gt;0,SUM('Marco contable'!E92:E107),"")</f>
        <v/>
      </c>
    </row>
    <row r="10" spans="1:34" x14ac:dyDescent="0.25">
      <c r="A10" s="99">
        <v>5</v>
      </c>
      <c r="B10" s="103" t="s">
        <v>437</v>
      </c>
      <c r="C10" s="105" t="s">
        <v>437</v>
      </c>
      <c r="D10" s="110" t="str">
        <f>IF(SUM('Marco contable'!E110:E112)&gt;0,SUM('Marco contable'!E110:E112),"")</f>
        <v/>
      </c>
    </row>
    <row r="11" spans="1:34" x14ac:dyDescent="0.25">
      <c r="A11" s="122">
        <v>6</v>
      </c>
      <c r="B11" s="123" t="s">
        <v>263</v>
      </c>
      <c r="C11" s="120" t="s">
        <v>263</v>
      </c>
      <c r="D11" s="121" t="str">
        <f>IF(SUM('Marco contable'!E115:E126)&gt;0,SUM('Marco contable'!E115:E126),"")</f>
        <v/>
      </c>
    </row>
    <row r="12" spans="1:34" x14ac:dyDescent="0.25">
      <c r="A12" s="104"/>
      <c r="B12" s="104"/>
      <c r="C12" s="104"/>
      <c r="D12" s="104"/>
    </row>
    <row r="14" spans="1:34" s="49" customFormat="1" ht="15.75" x14ac:dyDescent="0.25">
      <c r="A14" s="90"/>
      <c r="B14" s="111" t="s">
        <v>294</v>
      </c>
      <c r="C14" s="112">
        <v>5</v>
      </c>
      <c r="D14" s="91"/>
      <c r="E14" s="92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</row>
    <row r="15" spans="1:34" s="49" customFormat="1" x14ac:dyDescent="0.25">
      <c r="A15" s="90"/>
      <c r="B15" s="113" t="s">
        <v>295</v>
      </c>
      <c r="C15" s="114">
        <v>32</v>
      </c>
      <c r="D15" s="91"/>
      <c r="E15" s="92"/>
      <c r="F15" s="64"/>
      <c r="G15" s="64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</row>
    <row r="16" spans="1:34" s="49" customFormat="1" ht="15.75" x14ac:dyDescent="0.25">
      <c r="A16" s="90"/>
      <c r="B16" s="113" t="s">
        <v>296</v>
      </c>
      <c r="C16" s="112">
        <f>'Marco contable'!C131</f>
        <v>0</v>
      </c>
      <c r="D16" s="91"/>
      <c r="E16" s="92"/>
      <c r="F16" s="64"/>
      <c r="G16" s="64"/>
      <c r="H16" s="64"/>
      <c r="I16" s="64"/>
      <c r="J16" s="64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</row>
    <row r="17" spans="1:34" s="49" customFormat="1" ht="15.75" x14ac:dyDescent="0.25">
      <c r="A17" s="90"/>
      <c r="B17" s="113" t="s">
        <v>297</v>
      </c>
      <c r="C17" s="112">
        <f ca="1">'Marco contable'!C132</f>
        <v>0</v>
      </c>
      <c r="D17" s="91"/>
      <c r="E17" s="92"/>
      <c r="F17" s="64"/>
      <c r="G17" s="64"/>
      <c r="H17" s="64"/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</row>
    <row r="18" spans="1:34" s="49" customFormat="1" ht="15.75" x14ac:dyDescent="0.25">
      <c r="A18" s="90"/>
      <c r="B18" s="117" t="s">
        <v>298</v>
      </c>
      <c r="C18" s="114" t="str">
        <f ca="1">IF(C17&lt;3,"DEFICIENTE",IF(AND(C17&gt;=3,C17&lt;4),"ADECUADO",IF(C17&gt;=4,"EFICIENTE")))</f>
        <v>DEFICIENTE</v>
      </c>
      <c r="D18" s="91"/>
      <c r="E18" s="92"/>
      <c r="F18" s="64"/>
      <c r="G18" s="64"/>
      <c r="H18" s="64"/>
      <c r="I18" s="64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</row>
    <row r="19" spans="1:34" ht="15.75" x14ac:dyDescent="0.25">
      <c r="B19" s="115"/>
      <c r="C19" s="115"/>
    </row>
    <row r="21" spans="1:34" s="118" customFormat="1" ht="21.75" customHeight="1" x14ac:dyDescent="0.25">
      <c r="B21" s="158" t="s">
        <v>428</v>
      </c>
      <c r="C21" s="158"/>
    </row>
    <row r="22" spans="1:34" ht="15.75" x14ac:dyDescent="0.25">
      <c r="B22" s="119" t="s">
        <v>433</v>
      </c>
      <c r="C22" s="119" t="s">
        <v>434</v>
      </c>
    </row>
    <row r="23" spans="1:34" ht="15.75" x14ac:dyDescent="0.25">
      <c r="B23" s="119" t="s">
        <v>429</v>
      </c>
      <c r="C23" s="119" t="s">
        <v>425</v>
      </c>
    </row>
    <row r="24" spans="1:34" ht="15.75" x14ac:dyDescent="0.25">
      <c r="B24" s="119" t="s">
        <v>430</v>
      </c>
      <c r="C24" s="119" t="s">
        <v>426</v>
      </c>
    </row>
    <row r="25" spans="1:34" ht="15.75" x14ac:dyDescent="0.25">
      <c r="B25" s="119" t="s">
        <v>431</v>
      </c>
      <c r="C25" s="119" t="s">
        <v>432</v>
      </c>
    </row>
  </sheetData>
  <mergeCells count="4">
    <mergeCell ref="A1:D1"/>
    <mergeCell ref="B21:C21"/>
    <mergeCell ref="B4:B7"/>
    <mergeCell ref="A4:A7"/>
  </mergeCells>
  <phoneticPr fontId="3" type="noConversion"/>
  <conditionalFormatting sqref="C18">
    <cfRule type="cellIs" dxfId="2" priority="1" stopIfTrue="1" operator="equal">
      <formula>"EFICIENTE"</formula>
    </cfRule>
    <cfRule type="cellIs" dxfId="1" priority="2" stopIfTrue="1" operator="equal">
      <formula>"ADECUADO"</formula>
    </cfRule>
    <cfRule type="cellIs" dxfId="0" priority="3" stopIfTrue="1" operator="equal">
      <formula>"DEFICIENTE"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E7" activeCellId="1" sqref="B7 E7"/>
    </sheetView>
  </sheetViews>
  <sheetFormatPr baseColWidth="10" defaultRowHeight="15" x14ac:dyDescent="0.25"/>
  <sheetData>
    <row r="1" spans="1:5" x14ac:dyDescent="0.25">
      <c r="A1" t="s">
        <v>299</v>
      </c>
    </row>
    <row r="2" spans="1:5" x14ac:dyDescent="0.25">
      <c r="A2" t="s">
        <v>300</v>
      </c>
    </row>
    <row r="3" spans="1:5" x14ac:dyDescent="0.25">
      <c r="A3" t="s">
        <v>301</v>
      </c>
    </row>
    <row r="6" spans="1:5" x14ac:dyDescent="0.25">
      <c r="A6" t="s">
        <v>302</v>
      </c>
      <c r="D6" t="s">
        <v>303</v>
      </c>
    </row>
    <row r="7" spans="1:5" x14ac:dyDescent="0.25">
      <c r="A7" t="s">
        <v>299</v>
      </c>
      <c r="B7">
        <v>0.3</v>
      </c>
      <c r="D7" t="s">
        <v>299</v>
      </c>
      <c r="E7">
        <v>0.7</v>
      </c>
    </row>
    <row r="8" spans="1:5" x14ac:dyDescent="0.25">
      <c r="A8" t="s">
        <v>300</v>
      </c>
      <c r="B8">
        <v>0.18</v>
      </c>
      <c r="D8" t="s">
        <v>300</v>
      </c>
      <c r="E8">
        <v>0.42</v>
      </c>
    </row>
    <row r="9" spans="1:5" x14ac:dyDescent="0.25">
      <c r="A9" t="s">
        <v>301</v>
      </c>
      <c r="B9">
        <v>0.06</v>
      </c>
      <c r="D9" t="s">
        <v>301</v>
      </c>
      <c r="E9">
        <v>0.14000000000000001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6"/>
  <sheetViews>
    <sheetView workbookViewId="0">
      <selection activeCell="D228" sqref="D228:D229"/>
    </sheetView>
  </sheetViews>
  <sheetFormatPr baseColWidth="10" defaultRowHeight="15" x14ac:dyDescent="0.25"/>
  <cols>
    <col min="2" max="2" width="46.140625" customWidth="1"/>
    <col min="3" max="3" width="18.5703125" customWidth="1"/>
    <col min="4" max="4" width="19.85546875" customWidth="1"/>
    <col min="5" max="5" width="15" style="45" customWidth="1"/>
    <col min="6" max="6" width="19.85546875" customWidth="1"/>
  </cols>
  <sheetData>
    <row r="1" spans="1:6" x14ac:dyDescent="0.25">
      <c r="A1" s="163"/>
      <c r="B1" s="1" t="s">
        <v>0</v>
      </c>
      <c r="C1" s="163"/>
      <c r="D1" s="163"/>
      <c r="E1" s="165"/>
      <c r="F1" s="163"/>
    </row>
    <row r="2" spans="1:6" ht="15.75" thickBot="1" x14ac:dyDescent="0.3">
      <c r="A2" s="164"/>
      <c r="B2" s="2" t="s">
        <v>1</v>
      </c>
      <c r="C2" s="164"/>
      <c r="D2" s="164"/>
      <c r="E2" s="166"/>
      <c r="F2" s="164"/>
    </row>
    <row r="3" spans="1:6" ht="15.75" thickBot="1" x14ac:dyDescent="0.3">
      <c r="A3" s="35"/>
      <c r="B3" s="3" t="s">
        <v>2</v>
      </c>
      <c r="C3" s="4"/>
      <c r="D3" s="4"/>
      <c r="E3" s="42"/>
      <c r="F3" s="4"/>
    </row>
    <row r="4" spans="1:6" ht="15.75" thickBot="1" x14ac:dyDescent="0.3">
      <c r="A4" s="30"/>
      <c r="B4" s="5" t="s">
        <v>3</v>
      </c>
      <c r="C4" s="5" t="s">
        <v>4</v>
      </c>
      <c r="D4" s="6" t="s">
        <v>5</v>
      </c>
      <c r="E4" s="5" t="s">
        <v>6</v>
      </c>
      <c r="F4" s="6" t="s">
        <v>7</v>
      </c>
    </row>
    <row r="5" spans="1:6" ht="75" x14ac:dyDescent="0.25">
      <c r="A5" s="167">
        <v>1</v>
      </c>
      <c r="B5" s="7" t="s">
        <v>8</v>
      </c>
      <c r="C5" s="167" t="s">
        <v>10</v>
      </c>
      <c r="D5" s="169" t="s">
        <v>299</v>
      </c>
      <c r="E5" s="171">
        <f>IF(D5&lt;&gt;"",IF(C5="Ex",VLOOKUP(D5,Hoja2!$A$7:$B$9,2,FALSE),IF(C5="ef",VLOOKUP(D5,Hoja2!$D$7:$E$9,2,FALSE),"")),"")</f>
        <v>0.3</v>
      </c>
      <c r="F5" s="169"/>
    </row>
    <row r="6" spans="1:6" ht="15.75" thickBot="1" x14ac:dyDescent="0.3">
      <c r="A6" s="168"/>
      <c r="B6" s="8" t="s">
        <v>9</v>
      </c>
      <c r="C6" s="168"/>
      <c r="D6" s="170"/>
      <c r="E6" s="172"/>
      <c r="F6" s="170"/>
    </row>
    <row r="7" spans="1:6" ht="30" x14ac:dyDescent="0.25">
      <c r="A7" s="173" t="s">
        <v>11</v>
      </c>
      <c r="B7" s="9" t="s">
        <v>12</v>
      </c>
      <c r="C7" s="167" t="s">
        <v>14</v>
      </c>
      <c r="D7" s="169" t="s">
        <v>299</v>
      </c>
      <c r="E7" s="171">
        <f>IF(D7&lt;&gt;"",IF(C7="Ex",VLOOKUP(D7,Hoja2!$A$7:$B$9,2,FALSE),IF(C7="ef",VLOOKUP(D7,Hoja2!$D$7:$E$9,2,FALSE),"")),"")</f>
        <v>0.7</v>
      </c>
      <c r="F7" s="169"/>
    </row>
    <row r="8" spans="1:6" ht="15.75" thickBot="1" x14ac:dyDescent="0.3">
      <c r="A8" s="174"/>
      <c r="B8" s="10" t="s">
        <v>13</v>
      </c>
      <c r="C8" s="168"/>
      <c r="D8" s="170"/>
      <c r="E8" s="172"/>
      <c r="F8" s="170"/>
    </row>
    <row r="9" spans="1:6" ht="30" x14ac:dyDescent="0.25">
      <c r="A9" s="173" t="s">
        <v>15</v>
      </c>
      <c r="B9" s="9" t="s">
        <v>16</v>
      </c>
      <c r="C9" s="167" t="s">
        <v>14</v>
      </c>
      <c r="D9" s="169" t="s">
        <v>299</v>
      </c>
      <c r="E9" s="171">
        <f>IF(D9&lt;&gt;"",IF(C9="Ex",VLOOKUP(D9,Hoja2!$A$7:$B$9,2,FALSE),IF(C9="ef",VLOOKUP(D9,Hoja2!$D$7:$E$9,2,FALSE),"")),"")</f>
        <v>0.7</v>
      </c>
      <c r="F9" s="169"/>
    </row>
    <row r="10" spans="1:6" ht="15.75" thickBot="1" x14ac:dyDescent="0.3">
      <c r="A10" s="174"/>
      <c r="B10" s="10" t="s">
        <v>13</v>
      </c>
      <c r="C10" s="168"/>
      <c r="D10" s="170"/>
      <c r="E10" s="172"/>
      <c r="F10" s="170"/>
    </row>
    <row r="11" spans="1:6" x14ac:dyDescent="0.25">
      <c r="A11" s="173" t="s">
        <v>17</v>
      </c>
      <c r="B11" s="9" t="s">
        <v>18</v>
      </c>
      <c r="C11" s="167" t="s">
        <v>14</v>
      </c>
      <c r="D11" s="169" t="s">
        <v>299</v>
      </c>
      <c r="E11" s="171">
        <f>IF(D11&lt;&gt;"",IF(C11="Ex",VLOOKUP(D11,Hoja2!$A$7:$B$9,2,FALSE),IF(C11="ef",VLOOKUP(D11,Hoja2!$D$7:$E$9,2,FALSE),"")),"")</f>
        <v>0.7</v>
      </c>
      <c r="F11" s="169"/>
    </row>
    <row r="12" spans="1:6" ht="15.75" thickBot="1" x14ac:dyDescent="0.3">
      <c r="A12" s="174"/>
      <c r="B12" s="10" t="s">
        <v>19</v>
      </c>
      <c r="C12" s="168"/>
      <c r="D12" s="170"/>
      <c r="E12" s="172"/>
      <c r="F12" s="170"/>
    </row>
    <row r="13" spans="1:6" ht="30" x14ac:dyDescent="0.25">
      <c r="A13" s="173" t="s">
        <v>20</v>
      </c>
      <c r="B13" s="9" t="s">
        <v>21</v>
      </c>
      <c r="C13" s="167" t="s">
        <v>14</v>
      </c>
      <c r="D13" s="169" t="s">
        <v>299</v>
      </c>
      <c r="E13" s="171">
        <f>IF(D13&lt;&gt;"",IF(C13="Ex",VLOOKUP(D13,Hoja2!$A$7:$B$9,2,FALSE),IF(C13="ef",VLOOKUP(D13,Hoja2!$D$7:$E$9,2,FALSE),"")),"")</f>
        <v>0.7</v>
      </c>
      <c r="F13" s="169"/>
    </row>
    <row r="14" spans="1:6" ht="15.75" thickBot="1" x14ac:dyDescent="0.3">
      <c r="A14" s="174"/>
      <c r="B14" s="10" t="s">
        <v>22</v>
      </c>
      <c r="C14" s="168"/>
      <c r="D14" s="170"/>
      <c r="E14" s="172"/>
      <c r="F14" s="170"/>
    </row>
    <row r="15" spans="1:6" ht="45" x14ac:dyDescent="0.25">
      <c r="A15" s="167">
        <v>2</v>
      </c>
      <c r="B15" s="7" t="s">
        <v>23</v>
      </c>
      <c r="C15" s="167" t="s">
        <v>10</v>
      </c>
      <c r="D15" s="169" t="s">
        <v>299</v>
      </c>
      <c r="E15" s="171">
        <f>IF(D15&lt;&gt;"",IF(C15="Ex",VLOOKUP(D15,Hoja2!$A$7:$B$9,2,FALSE),IF(C15="ef",VLOOKUP(D15,Hoja2!$D$7:$E$9,2,FALSE),"")),"")</f>
        <v>0.3</v>
      </c>
      <c r="F15" s="169"/>
    </row>
    <row r="16" spans="1:6" ht="15.75" thickBot="1" x14ac:dyDescent="0.3">
      <c r="A16" s="168"/>
      <c r="B16" s="8" t="s">
        <v>24</v>
      </c>
      <c r="C16" s="168"/>
      <c r="D16" s="170"/>
      <c r="E16" s="172"/>
      <c r="F16" s="170"/>
    </row>
    <row r="17" spans="1:6" x14ac:dyDescent="0.25">
      <c r="A17" s="169"/>
      <c r="B17" s="21" t="s">
        <v>25</v>
      </c>
      <c r="C17" s="169"/>
      <c r="D17" s="169"/>
      <c r="E17" s="171" t="str">
        <f>IF(D17&lt;&gt;"",IF(C17="Ex",VLOOKUP(D17,Hoja2!$A$7:$B$9,2,FALSE),IF(C17="ef",VLOOKUP(D17,Hoja2!$D$7:$E$9,2,FALSE),"")),"")</f>
        <v/>
      </c>
      <c r="F17" s="169"/>
    </row>
    <row r="18" spans="1:6" ht="15.75" thickBot="1" x14ac:dyDescent="0.3">
      <c r="A18" s="170"/>
      <c r="B18" s="13" t="s">
        <v>26</v>
      </c>
      <c r="C18" s="170"/>
      <c r="D18" s="170"/>
      <c r="E18" s="172"/>
      <c r="F18" s="170"/>
    </row>
    <row r="19" spans="1:6" x14ac:dyDescent="0.25">
      <c r="A19" s="173" t="s">
        <v>27</v>
      </c>
      <c r="B19" s="9" t="s">
        <v>28</v>
      </c>
      <c r="C19" s="167" t="s">
        <v>14</v>
      </c>
      <c r="D19" s="169" t="s">
        <v>299</v>
      </c>
      <c r="E19" s="171">
        <f>IF(D19&lt;&gt;"",IF(C19="Ex",VLOOKUP(D19,Hoja2!$A$7:$B$9,2,FALSE),IF(C19="ef",VLOOKUP(D19,Hoja2!$D$7:$E$9,2,FALSE),"")),"")</f>
        <v>0.7</v>
      </c>
      <c r="F19" s="169"/>
    </row>
    <row r="20" spans="1:6" ht="15.75" thickBot="1" x14ac:dyDescent="0.3">
      <c r="A20" s="174"/>
      <c r="B20" s="10" t="s">
        <v>29</v>
      </c>
      <c r="C20" s="168"/>
      <c r="D20" s="170"/>
      <c r="E20" s="172"/>
      <c r="F20" s="170"/>
    </row>
    <row r="21" spans="1:6" x14ac:dyDescent="0.25">
      <c r="A21" s="173" t="s">
        <v>30</v>
      </c>
      <c r="B21" s="9" t="s">
        <v>31</v>
      </c>
      <c r="C21" s="167" t="s">
        <v>14</v>
      </c>
      <c r="D21" s="169" t="s">
        <v>299</v>
      </c>
      <c r="E21" s="171">
        <f>IF(D21&lt;&gt;"",IF(C21="Ex",VLOOKUP(D21,Hoja2!$A$7:$B$9,2,FALSE),IF(C21="ef",VLOOKUP(D21,Hoja2!$D$7:$E$9,2,FALSE),"")),"")</f>
        <v>0.7</v>
      </c>
      <c r="F21" s="169"/>
    </row>
    <row r="22" spans="1:6" ht="15.75" thickBot="1" x14ac:dyDescent="0.3">
      <c r="A22" s="174"/>
      <c r="B22" s="10" t="s">
        <v>32</v>
      </c>
      <c r="C22" s="168"/>
      <c r="D22" s="170"/>
      <c r="E22" s="172"/>
      <c r="F22" s="170"/>
    </row>
    <row r="23" spans="1:6" ht="75" x14ac:dyDescent="0.25">
      <c r="A23" s="167">
        <v>3</v>
      </c>
      <c r="B23" s="7" t="s">
        <v>33</v>
      </c>
      <c r="C23" s="167" t="s">
        <v>10</v>
      </c>
      <c r="D23" s="169" t="s">
        <v>299</v>
      </c>
      <c r="E23" s="171">
        <f>IF(D23&lt;&gt;"",IF(C23="Ex",VLOOKUP(D23,Hoja2!$A$7:$B$9,2,FALSE),IF(C23="ef",VLOOKUP(D23,Hoja2!$D$7:$E$9,2,FALSE),"")),"")</f>
        <v>0.3</v>
      </c>
      <c r="F23" s="169"/>
    </row>
    <row r="24" spans="1:6" ht="15.75" thickBot="1" x14ac:dyDescent="0.3">
      <c r="A24" s="168"/>
      <c r="B24" s="8" t="s">
        <v>34</v>
      </c>
      <c r="C24" s="168"/>
      <c r="D24" s="170"/>
      <c r="E24" s="172"/>
      <c r="F24" s="170"/>
    </row>
    <row r="25" spans="1:6" x14ac:dyDescent="0.25">
      <c r="A25" s="173" t="s">
        <v>35</v>
      </c>
      <c r="B25" s="9" t="s">
        <v>36</v>
      </c>
      <c r="C25" s="167" t="s">
        <v>14</v>
      </c>
      <c r="D25" s="169" t="s">
        <v>299</v>
      </c>
      <c r="E25" s="171">
        <f>IF(D25&lt;&gt;"",IF(C25="Ex",VLOOKUP(D25,Hoja2!$A$7:$B$9,2,FALSE),IF(C25="ef",VLOOKUP(D25,Hoja2!$D$7:$E$9,2,FALSE),"")),"")</f>
        <v>0.7</v>
      </c>
      <c r="F25" s="169"/>
    </row>
    <row r="26" spans="1:6" ht="15.75" thickBot="1" x14ac:dyDescent="0.3">
      <c r="A26" s="174"/>
      <c r="B26" s="10" t="s">
        <v>37</v>
      </c>
      <c r="C26" s="168"/>
      <c r="D26" s="170"/>
      <c r="E26" s="172"/>
      <c r="F26" s="170"/>
    </row>
    <row r="27" spans="1:6" ht="30" x14ac:dyDescent="0.25">
      <c r="A27" s="173" t="s">
        <v>38</v>
      </c>
      <c r="B27" s="9" t="s">
        <v>39</v>
      </c>
      <c r="C27" s="167" t="s">
        <v>14</v>
      </c>
      <c r="D27" s="169" t="s">
        <v>299</v>
      </c>
      <c r="E27" s="171">
        <f>IF(D27&lt;&gt;"",IF(C27="Ex",VLOOKUP(D27,Hoja2!$A$7:$B$9,2,FALSE),IF(C27="ef",VLOOKUP(D27,Hoja2!$D$7:$E$9,2,FALSE),"")),"")</f>
        <v>0.7</v>
      </c>
      <c r="F27" s="169"/>
    </row>
    <row r="28" spans="1:6" ht="15.75" thickBot="1" x14ac:dyDescent="0.3">
      <c r="A28" s="174"/>
      <c r="B28" s="10" t="s">
        <v>40</v>
      </c>
      <c r="C28" s="168"/>
      <c r="D28" s="170"/>
      <c r="E28" s="172"/>
      <c r="F28" s="170"/>
    </row>
    <row r="29" spans="1:6" x14ac:dyDescent="0.25">
      <c r="A29" s="173" t="s">
        <v>41</v>
      </c>
      <c r="B29" s="9" t="s">
        <v>42</v>
      </c>
      <c r="C29" s="167" t="s">
        <v>14</v>
      </c>
      <c r="D29" s="169" t="s">
        <v>299</v>
      </c>
      <c r="E29" s="171">
        <f>IF(D29&lt;&gt;"",IF(C29="Ex",VLOOKUP(D29,Hoja2!$A$7:$B$9,2,FALSE),IF(C29="ef",VLOOKUP(D29,Hoja2!$D$7:$E$9,2,FALSE),"")),"")</f>
        <v>0.7</v>
      </c>
      <c r="F29" s="169"/>
    </row>
    <row r="30" spans="1:6" ht="30.75" thickBot="1" x14ac:dyDescent="0.3">
      <c r="A30" s="174"/>
      <c r="B30" s="10" t="s">
        <v>43</v>
      </c>
      <c r="C30" s="168"/>
      <c r="D30" s="170"/>
      <c r="E30" s="172"/>
      <c r="F30" s="170"/>
    </row>
    <row r="31" spans="1:6" ht="60" x14ac:dyDescent="0.25">
      <c r="A31" s="167">
        <v>4</v>
      </c>
      <c r="B31" s="7" t="s">
        <v>44</v>
      </c>
      <c r="C31" s="167" t="s">
        <v>10</v>
      </c>
      <c r="D31" s="169" t="s">
        <v>299</v>
      </c>
      <c r="E31" s="171">
        <f>IF(D31&lt;&gt;"",IF(C31="Ex",VLOOKUP(D31,Hoja2!$A$7:$B$9,2,FALSE),IF(C31="ef",VLOOKUP(D31,Hoja2!$D$7:$E$9,2,FALSE),"")),"")</f>
        <v>0.3</v>
      </c>
      <c r="F31" s="169"/>
    </row>
    <row r="32" spans="1:6" ht="15.75" thickBot="1" x14ac:dyDescent="0.3">
      <c r="A32" s="168"/>
      <c r="B32" s="8" t="s">
        <v>45</v>
      </c>
      <c r="C32" s="168"/>
      <c r="D32" s="170"/>
      <c r="E32" s="172"/>
      <c r="F32" s="170"/>
    </row>
    <row r="33" spans="1:6" ht="30" x14ac:dyDescent="0.25">
      <c r="A33" s="173" t="s">
        <v>46</v>
      </c>
      <c r="B33" s="9" t="s">
        <v>47</v>
      </c>
      <c r="C33" s="167" t="s">
        <v>14</v>
      </c>
      <c r="D33" s="169" t="s">
        <v>299</v>
      </c>
      <c r="E33" s="171">
        <f>IF(D33&lt;&gt;"",IF(C33="Ex",VLOOKUP(D33,Hoja2!$A$7:$B$9,2,FALSE),IF(C33="ef",VLOOKUP(D33,Hoja2!$D$7:$E$9,2,FALSE),"")),"")</f>
        <v>0.7</v>
      </c>
      <c r="F33" s="169"/>
    </row>
    <row r="34" spans="1:6" ht="15.75" thickBot="1" x14ac:dyDescent="0.3">
      <c r="A34" s="174"/>
      <c r="B34" s="10" t="s">
        <v>48</v>
      </c>
      <c r="C34" s="168"/>
      <c r="D34" s="170"/>
      <c r="E34" s="172"/>
      <c r="F34" s="170"/>
    </row>
    <row r="35" spans="1:6" x14ac:dyDescent="0.25">
      <c r="A35" s="173" t="s">
        <v>49</v>
      </c>
      <c r="B35" s="9" t="s">
        <v>50</v>
      </c>
      <c r="C35" s="167" t="s">
        <v>14</v>
      </c>
      <c r="D35" s="169" t="s">
        <v>299</v>
      </c>
      <c r="E35" s="171">
        <f>IF(D35&lt;&gt;"",IF(C35="Ex",VLOOKUP(D35,Hoja2!$A$7:$B$9,2,FALSE),IF(C35="ef",VLOOKUP(D35,Hoja2!$D$7:$E$9,2,FALSE),"")),"")</f>
        <v>0.7</v>
      </c>
      <c r="F35" s="169"/>
    </row>
    <row r="36" spans="1:6" ht="15.75" thickBot="1" x14ac:dyDescent="0.3">
      <c r="A36" s="174"/>
      <c r="B36" s="10" t="s">
        <v>51</v>
      </c>
      <c r="C36" s="168"/>
      <c r="D36" s="170"/>
      <c r="E36" s="172"/>
      <c r="F36" s="170"/>
    </row>
    <row r="37" spans="1:6" x14ac:dyDescent="0.25">
      <c r="A37" s="167">
        <v>5</v>
      </c>
      <c r="B37" s="12" t="s">
        <v>52</v>
      </c>
      <c r="C37" s="167" t="s">
        <v>10</v>
      </c>
      <c r="D37" s="169" t="s">
        <v>299</v>
      </c>
      <c r="E37" s="171">
        <f>IF(D37&lt;&gt;"",IF(C37="Ex",VLOOKUP(D37,Hoja2!$A$7:$B$9,2,FALSE),IF(C37="ef",VLOOKUP(D37,Hoja2!$D$7:$E$9,2,FALSE),"")),"")</f>
        <v>0.3</v>
      </c>
      <c r="F37" s="169"/>
    </row>
    <row r="38" spans="1:6" ht="60.75" thickBot="1" x14ac:dyDescent="0.3">
      <c r="A38" s="168"/>
      <c r="B38" s="13" t="s">
        <v>53</v>
      </c>
      <c r="C38" s="168"/>
      <c r="D38" s="170"/>
      <c r="E38" s="172"/>
      <c r="F38" s="170"/>
    </row>
    <row r="39" spans="1:6" ht="30" x14ac:dyDescent="0.25">
      <c r="A39" s="173" t="s">
        <v>54</v>
      </c>
      <c r="B39" s="14" t="s">
        <v>55</v>
      </c>
      <c r="C39" s="167" t="s">
        <v>14</v>
      </c>
      <c r="D39" s="169" t="s">
        <v>299</v>
      </c>
      <c r="E39" s="171">
        <f>IF(D39&lt;&gt;"",IF(C39="Ex",VLOOKUP(D39,Hoja2!$A$7:$B$9,2,FALSE),IF(C39="ef",VLOOKUP(D39,Hoja2!$D$7:$E$9,2,FALSE),"")),"")</f>
        <v>0.7</v>
      </c>
      <c r="F39" s="169"/>
    </row>
    <row r="40" spans="1:6" ht="15.75" thickBot="1" x14ac:dyDescent="0.3">
      <c r="A40" s="174"/>
      <c r="B40" s="10" t="s">
        <v>56</v>
      </c>
      <c r="C40" s="168"/>
      <c r="D40" s="170"/>
      <c r="E40" s="172"/>
      <c r="F40" s="170"/>
    </row>
    <row r="41" spans="1:6" x14ac:dyDescent="0.25">
      <c r="A41" s="173" t="s">
        <v>57</v>
      </c>
      <c r="B41" s="9" t="s">
        <v>58</v>
      </c>
      <c r="C41" s="167" t="s">
        <v>14</v>
      </c>
      <c r="D41" s="169" t="s">
        <v>299</v>
      </c>
      <c r="E41" s="171">
        <f>IF(D41&lt;&gt;"",IF(C41="Ex",VLOOKUP(D41,Hoja2!$A$7:$B$9,2,FALSE),IF(C41="ef",VLOOKUP(D41,Hoja2!$D$7:$E$9,2,FALSE),"")),"")</f>
        <v>0.7</v>
      </c>
      <c r="F41" s="169"/>
    </row>
    <row r="42" spans="1:6" ht="15.75" thickBot="1" x14ac:dyDescent="0.3">
      <c r="A42" s="174"/>
      <c r="B42" s="10" t="s">
        <v>59</v>
      </c>
      <c r="C42" s="168"/>
      <c r="D42" s="170"/>
      <c r="E42" s="172"/>
      <c r="F42" s="170"/>
    </row>
    <row r="43" spans="1:6" ht="60" x14ac:dyDescent="0.25">
      <c r="A43" s="167">
        <v>6</v>
      </c>
      <c r="B43" s="7" t="s">
        <v>60</v>
      </c>
      <c r="C43" s="167" t="s">
        <v>10</v>
      </c>
      <c r="D43" s="169" t="s">
        <v>299</v>
      </c>
      <c r="E43" s="171">
        <f>IF(D43&lt;&gt;"",IF(C43="Ex",VLOOKUP(D43,Hoja2!$A$7:$B$9,2,FALSE),IF(C43="ef",VLOOKUP(D43,Hoja2!$D$7:$E$9,2,FALSE),"")),"")</f>
        <v>0.3</v>
      </c>
      <c r="F43" s="169"/>
    </row>
    <row r="44" spans="1:6" ht="15.75" thickBot="1" x14ac:dyDescent="0.3">
      <c r="A44" s="168"/>
      <c r="B44" s="8" t="s">
        <v>61</v>
      </c>
      <c r="C44" s="168"/>
      <c r="D44" s="170"/>
      <c r="E44" s="172"/>
      <c r="F44" s="170"/>
    </row>
    <row r="45" spans="1:6" ht="45" x14ac:dyDescent="0.25">
      <c r="A45" s="173" t="s">
        <v>62</v>
      </c>
      <c r="B45" s="15" t="s">
        <v>63</v>
      </c>
      <c r="C45" s="167" t="s">
        <v>14</v>
      </c>
      <c r="D45" s="169" t="s">
        <v>299</v>
      </c>
      <c r="E45" s="171">
        <f>IF(D45&lt;&gt;"",IF(C45="Ex",VLOOKUP(D45,Hoja2!$A$7:$B$9,2,FALSE),IF(C45="ef",VLOOKUP(D45,Hoja2!$D$7:$E$9,2,FALSE),"")),"")</f>
        <v>0.7</v>
      </c>
      <c r="F45" s="169"/>
    </row>
    <row r="46" spans="1:6" ht="15.75" thickBot="1" x14ac:dyDescent="0.3">
      <c r="A46" s="174"/>
      <c r="B46" s="16" t="s">
        <v>64</v>
      </c>
      <c r="C46" s="168"/>
      <c r="D46" s="170"/>
      <c r="E46" s="172"/>
      <c r="F46" s="170"/>
    </row>
    <row r="47" spans="1:6" ht="30" x14ac:dyDescent="0.25">
      <c r="A47" s="173" t="s">
        <v>65</v>
      </c>
      <c r="B47" s="9" t="s">
        <v>66</v>
      </c>
      <c r="C47" s="167" t="s">
        <v>14</v>
      </c>
      <c r="D47" s="169" t="s">
        <v>299</v>
      </c>
      <c r="E47" s="171">
        <f>IF(D47&lt;&gt;"",IF(C47="Ex",VLOOKUP(D47,Hoja2!$A$7:$B$9,2,FALSE),IF(C47="ef",VLOOKUP(D47,Hoja2!$D$7:$E$9,2,FALSE),"")),"")</f>
        <v>0.7</v>
      </c>
      <c r="F47" s="169"/>
    </row>
    <row r="48" spans="1:6" ht="15.75" thickBot="1" x14ac:dyDescent="0.3">
      <c r="A48" s="174"/>
      <c r="B48" s="10" t="s">
        <v>67</v>
      </c>
      <c r="C48" s="168"/>
      <c r="D48" s="170"/>
      <c r="E48" s="172"/>
      <c r="F48" s="170"/>
    </row>
    <row r="49" spans="1:6" ht="45" x14ac:dyDescent="0.25">
      <c r="A49" s="167">
        <v>7</v>
      </c>
      <c r="B49" s="7" t="s">
        <v>68</v>
      </c>
      <c r="C49" s="167" t="s">
        <v>10</v>
      </c>
      <c r="D49" s="169" t="s">
        <v>299</v>
      </c>
      <c r="E49" s="171">
        <f>IF(D49&lt;&gt;"",IF(C49="Ex",VLOOKUP(D49,Hoja2!$A$7:$B$9,2,FALSE),IF(C49="ef",VLOOKUP(D49,Hoja2!$D$7:$E$9,2,FALSE),"")),"")</f>
        <v>0.3</v>
      </c>
      <c r="F49" s="169"/>
    </row>
    <row r="50" spans="1:6" ht="15.75" thickBot="1" x14ac:dyDescent="0.3">
      <c r="A50" s="168"/>
      <c r="B50" s="8" t="s">
        <v>22</v>
      </c>
      <c r="C50" s="168"/>
      <c r="D50" s="170"/>
      <c r="E50" s="172"/>
      <c r="F50" s="170"/>
    </row>
    <row r="51" spans="1:6" ht="45" x14ac:dyDescent="0.25">
      <c r="A51" s="173" t="s">
        <v>69</v>
      </c>
      <c r="B51" s="15" t="s">
        <v>63</v>
      </c>
      <c r="C51" s="167" t="s">
        <v>14</v>
      </c>
      <c r="D51" s="169" t="s">
        <v>299</v>
      </c>
      <c r="E51" s="171">
        <f>IF(D51&lt;&gt;"",IF(C51="Ex",VLOOKUP(D51,Hoja2!$A$7:$B$9,2,FALSE),IF(C51="ef",VLOOKUP(D51,Hoja2!$D$7:$E$9,2,FALSE),"")),"")</f>
        <v>0.7</v>
      </c>
      <c r="F51" s="169"/>
    </row>
    <row r="52" spans="1:6" ht="15.75" thickBot="1" x14ac:dyDescent="0.3">
      <c r="A52" s="174"/>
      <c r="B52" s="16" t="s">
        <v>64</v>
      </c>
      <c r="C52" s="168"/>
      <c r="D52" s="170"/>
      <c r="E52" s="172"/>
      <c r="F52" s="170"/>
    </row>
    <row r="53" spans="1:6" ht="30" x14ac:dyDescent="0.25">
      <c r="A53" s="173" t="s">
        <v>70</v>
      </c>
      <c r="B53" s="9" t="s">
        <v>71</v>
      </c>
      <c r="C53" s="167" t="s">
        <v>14</v>
      </c>
      <c r="D53" s="169" t="s">
        <v>299</v>
      </c>
      <c r="E53" s="171">
        <f>IF(D53&lt;&gt;"",IF(C53="Ex",VLOOKUP(D53,Hoja2!$A$7:$B$9,2,FALSE),IF(C53="ef",VLOOKUP(D53,Hoja2!$D$7:$E$9,2,FALSE),"")),"")</f>
        <v>0.7</v>
      </c>
      <c r="F53" s="169"/>
    </row>
    <row r="54" spans="1:6" ht="15.75" thickBot="1" x14ac:dyDescent="0.3">
      <c r="A54" s="174"/>
      <c r="B54" s="10" t="s">
        <v>72</v>
      </c>
      <c r="C54" s="168"/>
      <c r="D54" s="170"/>
      <c r="E54" s="172"/>
      <c r="F54" s="170"/>
    </row>
    <row r="55" spans="1:6" ht="60" x14ac:dyDescent="0.25">
      <c r="A55" s="167">
        <v>8</v>
      </c>
      <c r="B55" s="7" t="s">
        <v>73</v>
      </c>
      <c r="C55" s="167" t="s">
        <v>10</v>
      </c>
      <c r="D55" s="169" t="s">
        <v>299</v>
      </c>
      <c r="E55" s="171">
        <f>IF(D55&lt;&gt;"",IF(C55="Ex",VLOOKUP(D55,Hoja2!$A$7:$B$9,2,FALSE),IF(C55="ef",VLOOKUP(D55,Hoja2!$D$7:$E$9,2,FALSE),"")),"")</f>
        <v>0.3</v>
      </c>
      <c r="F55" s="169"/>
    </row>
    <row r="56" spans="1:6" ht="15.75" thickBot="1" x14ac:dyDescent="0.3">
      <c r="A56" s="168"/>
      <c r="B56" s="8" t="s">
        <v>74</v>
      </c>
      <c r="C56" s="168"/>
      <c r="D56" s="170"/>
      <c r="E56" s="172"/>
      <c r="F56" s="170"/>
    </row>
    <row r="57" spans="1:6" ht="32.25" customHeight="1" x14ac:dyDescent="0.25">
      <c r="A57" s="175" t="s">
        <v>75</v>
      </c>
      <c r="B57" s="14" t="s">
        <v>76</v>
      </c>
      <c r="C57" s="167" t="s">
        <v>14</v>
      </c>
      <c r="D57" s="169" t="s">
        <v>299</v>
      </c>
      <c r="E57" s="171">
        <f>IF(D57&lt;&gt;"",IF(C57="Ex",VLOOKUP(D57,Hoja2!$A$7:$B$9,2,FALSE),IF(C57="ef",VLOOKUP(D57,Hoja2!$D$7:$E$9,2,FALSE),"")),"")</f>
        <v>0.7</v>
      </c>
      <c r="F57" s="169"/>
    </row>
    <row r="58" spans="1:6" ht="15.75" thickBot="1" x14ac:dyDescent="0.3">
      <c r="A58" s="176"/>
      <c r="B58" s="10" t="s">
        <v>77</v>
      </c>
      <c r="C58" s="168"/>
      <c r="D58" s="170"/>
      <c r="E58" s="172"/>
      <c r="F58" s="170"/>
    </row>
    <row r="59" spans="1:6" ht="15.75" thickBot="1" x14ac:dyDescent="0.3">
      <c r="A59" s="19" t="s">
        <v>78</v>
      </c>
      <c r="B59" s="10" t="s">
        <v>79</v>
      </c>
      <c r="C59" s="17" t="s">
        <v>14</v>
      </c>
      <c r="D59" s="18" t="s">
        <v>299</v>
      </c>
      <c r="E59" s="11">
        <f>IF(D59&lt;&gt;"",IF(C59="Ex",VLOOKUP(D59,Hoja2!$A$7:$B$9,2,FALSE),IF(C59="ef",VLOOKUP(D59,Hoja2!$D$7:$E$9,2,FALSE),"")),"")</f>
        <v>0.7</v>
      </c>
      <c r="F59" s="18"/>
    </row>
    <row r="60" spans="1:6" ht="75" x14ac:dyDescent="0.25">
      <c r="A60" s="167">
        <v>9</v>
      </c>
      <c r="B60" s="7" t="s">
        <v>80</v>
      </c>
      <c r="C60" s="167" t="s">
        <v>10</v>
      </c>
      <c r="D60" s="169" t="s">
        <v>299</v>
      </c>
      <c r="E60" s="171">
        <f>IF(D60&lt;&gt;"",IF(C60="Ex",VLOOKUP(D60,Hoja2!$A$7:$B$9,2,FALSE),IF(C60="ef",VLOOKUP(D60,Hoja2!$D$7:$E$9,2,FALSE),"")),"")</f>
        <v>0.3</v>
      </c>
      <c r="F60" s="169"/>
    </row>
    <row r="61" spans="1:6" ht="15.75" thickBot="1" x14ac:dyDescent="0.3">
      <c r="A61" s="168"/>
      <c r="B61" s="8" t="s">
        <v>81</v>
      </c>
      <c r="C61" s="168"/>
      <c r="D61" s="170"/>
      <c r="E61" s="172"/>
      <c r="F61" s="170"/>
    </row>
    <row r="62" spans="1:6" ht="45" x14ac:dyDescent="0.25">
      <c r="A62" s="175" t="s">
        <v>82</v>
      </c>
      <c r="B62" s="15" t="s">
        <v>83</v>
      </c>
      <c r="C62" s="167" t="s">
        <v>14</v>
      </c>
      <c r="D62" s="169" t="s">
        <v>299</v>
      </c>
      <c r="E62" s="171">
        <f>IF(D62&lt;&gt;"",IF(C62="Ex",VLOOKUP(D62,Hoja2!$A$7:$B$9,2,FALSE),IF(C62="ef",VLOOKUP(D62,Hoja2!$D$7:$E$9,2,FALSE),"")),"")</f>
        <v>0.7</v>
      </c>
      <c r="F62" s="169"/>
    </row>
    <row r="63" spans="1:6" ht="15.75" thickBot="1" x14ac:dyDescent="0.3">
      <c r="A63" s="176"/>
      <c r="B63" s="16" t="s">
        <v>48</v>
      </c>
      <c r="C63" s="168"/>
      <c r="D63" s="170"/>
      <c r="E63" s="172"/>
      <c r="F63" s="170"/>
    </row>
    <row r="64" spans="1:6" x14ac:dyDescent="0.25">
      <c r="A64" s="175" t="s">
        <v>84</v>
      </c>
      <c r="B64" s="9" t="s">
        <v>85</v>
      </c>
      <c r="C64" s="167" t="s">
        <v>14</v>
      </c>
      <c r="D64" s="169" t="s">
        <v>299</v>
      </c>
      <c r="E64" s="171">
        <f>IF(D64&lt;&gt;"",IF(C64="Ex",VLOOKUP(D64,Hoja2!$A$7:$B$9,2,FALSE),IF(C64="ef",VLOOKUP(D64,Hoja2!$D$7:$E$9,2,FALSE),"")),"")</f>
        <v>0.7</v>
      </c>
      <c r="F64" s="169"/>
    </row>
    <row r="65" spans="1:6" ht="15.75" thickBot="1" x14ac:dyDescent="0.3">
      <c r="A65" s="176"/>
      <c r="B65" s="10" t="s">
        <v>86</v>
      </c>
      <c r="C65" s="168"/>
      <c r="D65" s="170"/>
      <c r="E65" s="172"/>
      <c r="F65" s="170"/>
    </row>
    <row r="66" spans="1:6" ht="60" x14ac:dyDescent="0.25">
      <c r="A66" s="177">
        <v>10</v>
      </c>
      <c r="B66" s="7" t="s">
        <v>87</v>
      </c>
      <c r="C66" s="167" t="s">
        <v>10</v>
      </c>
      <c r="D66" s="169" t="s">
        <v>299</v>
      </c>
      <c r="E66" s="171">
        <f>IF(D66&lt;&gt;"",IF(C66="Ex",VLOOKUP(D66,Hoja2!$A$7:$B$9,2,FALSE),IF(C66="ef",VLOOKUP(D66,Hoja2!$D$7:$E$9,2,FALSE),"")),"")</f>
        <v>0.3</v>
      </c>
      <c r="F66" s="169"/>
    </row>
    <row r="67" spans="1:6" ht="15.75" thickBot="1" x14ac:dyDescent="0.3">
      <c r="A67" s="178"/>
      <c r="B67" s="8" t="s">
        <v>88</v>
      </c>
      <c r="C67" s="168"/>
      <c r="D67" s="170"/>
      <c r="E67" s="172"/>
      <c r="F67" s="170"/>
    </row>
    <row r="68" spans="1:6" ht="30" x14ac:dyDescent="0.25">
      <c r="A68" s="179" t="s">
        <v>89</v>
      </c>
      <c r="B68" s="15" t="s">
        <v>90</v>
      </c>
      <c r="C68" s="167" t="s">
        <v>14</v>
      </c>
      <c r="D68" s="169" t="s">
        <v>299</v>
      </c>
      <c r="E68" s="171">
        <f>IF(D68&lt;&gt;"",IF(C68="Ex",VLOOKUP(D68,Hoja2!$A$7:$B$9,2,FALSE),IF(C68="ef",VLOOKUP(D68,Hoja2!$D$7:$E$9,2,FALSE),"")),"")</f>
        <v>0.7</v>
      </c>
      <c r="F68" s="169"/>
    </row>
    <row r="69" spans="1:6" ht="15.75" thickBot="1" x14ac:dyDescent="0.3">
      <c r="A69" s="180"/>
      <c r="B69" s="16" t="s">
        <v>56</v>
      </c>
      <c r="C69" s="168"/>
      <c r="D69" s="170"/>
      <c r="E69" s="172"/>
      <c r="F69" s="170"/>
    </row>
    <row r="70" spans="1:6" ht="45" x14ac:dyDescent="0.25">
      <c r="A70" s="179" t="s">
        <v>91</v>
      </c>
      <c r="B70" s="15" t="s">
        <v>92</v>
      </c>
      <c r="C70" s="167" t="s">
        <v>14</v>
      </c>
      <c r="D70" s="169" t="s">
        <v>299</v>
      </c>
      <c r="E70" s="171">
        <f>IF(D70&lt;&gt;"",IF(C70="Ex",VLOOKUP(D70,Hoja2!$A$7:$B$9,2,FALSE),IF(C70="ef",VLOOKUP(D70,Hoja2!$D$7:$E$9,2,FALSE),"")),"")</f>
        <v>0.7</v>
      </c>
      <c r="F70" s="169"/>
    </row>
    <row r="71" spans="1:6" ht="15.75" thickBot="1" x14ac:dyDescent="0.3">
      <c r="A71" s="180"/>
      <c r="B71" s="16" t="s">
        <v>93</v>
      </c>
      <c r="C71" s="168"/>
      <c r="D71" s="170"/>
      <c r="E71" s="172"/>
      <c r="F71" s="170"/>
    </row>
    <row r="72" spans="1:6" ht="45" x14ac:dyDescent="0.25">
      <c r="A72" s="179" t="s">
        <v>94</v>
      </c>
      <c r="B72" s="15" t="s">
        <v>95</v>
      </c>
      <c r="C72" s="167" t="s">
        <v>14</v>
      </c>
      <c r="D72" s="169" t="s">
        <v>299</v>
      </c>
      <c r="E72" s="171">
        <f>IF(D72&lt;&gt;"",IF(C72="Ex",VLOOKUP(D72,Hoja2!$A$7:$B$9,2,FALSE),IF(C72="ef",VLOOKUP(D72,Hoja2!$D$7:$E$9,2,FALSE),"")),"")</f>
        <v>0.7</v>
      </c>
      <c r="F72" s="169"/>
    </row>
    <row r="73" spans="1:6" ht="15.75" thickBot="1" x14ac:dyDescent="0.3">
      <c r="A73" s="180"/>
      <c r="B73" s="16" t="s">
        <v>96</v>
      </c>
      <c r="C73" s="168"/>
      <c r="D73" s="170"/>
      <c r="E73" s="172"/>
      <c r="F73" s="170"/>
    </row>
    <row r="74" spans="1:6" ht="15.75" thickBot="1" x14ac:dyDescent="0.3">
      <c r="A74" s="22"/>
      <c r="B74" s="23" t="s">
        <v>97</v>
      </c>
      <c r="C74" s="24"/>
      <c r="D74" s="24"/>
      <c r="E74" s="43"/>
      <c r="F74" s="24"/>
    </row>
    <row r="75" spans="1:6" ht="15.75" thickBot="1" x14ac:dyDescent="0.3">
      <c r="A75" s="35"/>
      <c r="B75" s="3" t="s">
        <v>98</v>
      </c>
      <c r="C75" s="4"/>
      <c r="D75" s="4"/>
      <c r="E75" s="42"/>
      <c r="F75" s="4"/>
    </row>
    <row r="76" spans="1:6" ht="15.75" thickBot="1" x14ac:dyDescent="0.3">
      <c r="A76" s="30"/>
      <c r="B76" s="5" t="s">
        <v>99</v>
      </c>
      <c r="C76" s="5" t="s">
        <v>4</v>
      </c>
      <c r="D76" s="5"/>
      <c r="E76" s="5" t="s">
        <v>6</v>
      </c>
      <c r="F76" s="5" t="s">
        <v>7</v>
      </c>
    </row>
    <row r="77" spans="1:6" ht="30" x14ac:dyDescent="0.25">
      <c r="A77" s="181">
        <v>11</v>
      </c>
      <c r="B77" s="7" t="s">
        <v>100</v>
      </c>
      <c r="C77" s="167" t="s">
        <v>10</v>
      </c>
      <c r="D77" s="169" t="s">
        <v>299</v>
      </c>
      <c r="E77" s="171">
        <f>IF(D77&lt;&gt;"",IF(C77="Ex",VLOOKUP(D77,Hoja2!$A$7:$B$9,2,FALSE),IF(C77="ef",VLOOKUP(D77,Hoja2!$D$7:$E$9,2,FALSE),"")),"")</f>
        <v>0.3</v>
      </c>
      <c r="F77" s="169"/>
    </row>
    <row r="78" spans="1:6" ht="15.75" thickBot="1" x14ac:dyDescent="0.3">
      <c r="A78" s="182"/>
      <c r="B78" s="8" t="s">
        <v>101</v>
      </c>
      <c r="C78" s="168"/>
      <c r="D78" s="170"/>
      <c r="E78" s="172"/>
      <c r="F78" s="170"/>
    </row>
    <row r="79" spans="1:6" x14ac:dyDescent="0.25">
      <c r="A79" s="179" t="s">
        <v>102</v>
      </c>
      <c r="B79" s="9" t="s">
        <v>103</v>
      </c>
      <c r="C79" s="167" t="s">
        <v>14</v>
      </c>
      <c r="D79" s="169" t="s">
        <v>299</v>
      </c>
      <c r="E79" s="171">
        <f>IF(D79&lt;&gt;"",IF(C79="Ex",VLOOKUP(D79,Hoja2!$A$7:$B$9,2,FALSE),IF(C79="ef",VLOOKUP(D79,Hoja2!$D$7:$E$9,2,FALSE),"")),"")</f>
        <v>0.7</v>
      </c>
      <c r="F79" s="169"/>
    </row>
    <row r="80" spans="1:6" ht="30.75" thickBot="1" x14ac:dyDescent="0.3">
      <c r="A80" s="180"/>
      <c r="B80" s="10" t="s">
        <v>104</v>
      </c>
      <c r="C80" s="168"/>
      <c r="D80" s="170"/>
      <c r="E80" s="172"/>
      <c r="F80" s="170"/>
    </row>
    <row r="81" spans="1:6" ht="30" x14ac:dyDescent="0.25">
      <c r="A81" s="179" t="s">
        <v>105</v>
      </c>
      <c r="B81" s="9" t="s">
        <v>106</v>
      </c>
      <c r="C81" s="167" t="s">
        <v>14</v>
      </c>
      <c r="D81" s="169" t="s">
        <v>299</v>
      </c>
      <c r="E81" s="171">
        <f>IF(D81&lt;&gt;"",IF(C81="Ex",VLOOKUP(D81,Hoja2!$A$7:$B$9,2,FALSE),IF(C81="ef",VLOOKUP(D81,Hoja2!$D$7:$E$9,2,FALSE),"")),"")</f>
        <v>0.7</v>
      </c>
      <c r="F81" s="169"/>
    </row>
    <row r="82" spans="1:6" ht="15.75" thickBot="1" x14ac:dyDescent="0.3">
      <c r="A82" s="180"/>
      <c r="B82" s="10" t="s">
        <v>107</v>
      </c>
      <c r="C82" s="168"/>
      <c r="D82" s="170"/>
      <c r="E82" s="172"/>
      <c r="F82" s="170"/>
    </row>
    <row r="83" spans="1:6" ht="45" x14ac:dyDescent="0.25">
      <c r="A83" s="181">
        <v>12</v>
      </c>
      <c r="B83" s="7" t="s">
        <v>108</v>
      </c>
      <c r="C83" s="167" t="s">
        <v>10</v>
      </c>
      <c r="D83" s="169" t="s">
        <v>299</v>
      </c>
      <c r="E83" s="171">
        <f>IF(D83&lt;&gt;"",IF(C83="Ex",VLOOKUP(D83,Hoja2!$A$7:$B$9,2,FALSE),IF(C83="ef",VLOOKUP(D83,Hoja2!$D$7:$E$9,2,FALSE),"")),"")</f>
        <v>0.3</v>
      </c>
      <c r="F83" s="169"/>
    </row>
    <row r="84" spans="1:6" ht="15.75" thickBot="1" x14ac:dyDescent="0.3">
      <c r="A84" s="182"/>
      <c r="B84" s="8" t="s">
        <v>109</v>
      </c>
      <c r="C84" s="168"/>
      <c r="D84" s="170"/>
      <c r="E84" s="172"/>
      <c r="F84" s="170"/>
    </row>
    <row r="85" spans="1:6" x14ac:dyDescent="0.25">
      <c r="A85" s="179" t="s">
        <v>110</v>
      </c>
      <c r="B85" s="9" t="s">
        <v>111</v>
      </c>
      <c r="C85" s="167" t="s">
        <v>14</v>
      </c>
      <c r="D85" s="169" t="s">
        <v>299</v>
      </c>
      <c r="E85" s="171">
        <f>IF(D85&lt;&gt;"",IF(C85="Ex",VLOOKUP(D85,Hoja2!$A$7:$B$9,2,FALSE),IF(C85="ef",VLOOKUP(D85,Hoja2!$D$7:$E$9,2,FALSE),"")),"")</f>
        <v>0.7</v>
      </c>
      <c r="F85" s="169"/>
    </row>
    <row r="86" spans="1:6" ht="15.75" thickBot="1" x14ac:dyDescent="0.3">
      <c r="A86" s="180"/>
      <c r="B86" s="10" t="s">
        <v>112</v>
      </c>
      <c r="C86" s="168"/>
      <c r="D86" s="170"/>
      <c r="E86" s="172"/>
      <c r="F86" s="170"/>
    </row>
    <row r="87" spans="1:6" x14ac:dyDescent="0.25">
      <c r="A87" s="179" t="s">
        <v>113</v>
      </c>
      <c r="B87" s="9" t="s">
        <v>114</v>
      </c>
      <c r="C87" s="167" t="s">
        <v>14</v>
      </c>
      <c r="D87" s="169" t="s">
        <v>299</v>
      </c>
      <c r="E87" s="171">
        <f>IF(D87&lt;&gt;"",IF(C87="Ex",VLOOKUP(D87,Hoja2!$A$7:$B$9,2,FALSE),IF(C87="ef",VLOOKUP(D87,Hoja2!$D$7:$E$9,2,FALSE),"")),"")</f>
        <v>0.7</v>
      </c>
      <c r="F87" s="169"/>
    </row>
    <row r="88" spans="1:6" ht="30.75" thickBot="1" x14ac:dyDescent="0.3">
      <c r="A88" s="180"/>
      <c r="B88" s="10" t="s">
        <v>115</v>
      </c>
      <c r="C88" s="168"/>
      <c r="D88" s="170"/>
      <c r="E88" s="172"/>
      <c r="F88" s="170"/>
    </row>
    <row r="89" spans="1:6" ht="45" x14ac:dyDescent="0.25">
      <c r="A89" s="181">
        <v>13</v>
      </c>
      <c r="B89" s="7" t="s">
        <v>116</v>
      </c>
      <c r="C89" s="167" t="s">
        <v>10</v>
      </c>
      <c r="D89" s="169" t="s">
        <v>299</v>
      </c>
      <c r="E89" s="171">
        <f>IF(D89&lt;&gt;"",IF(C89="Ex",VLOOKUP(D89,Hoja2!$A$7:$B$9,2,FALSE),IF(C89="ef",VLOOKUP(D89,Hoja2!$D$7:$E$9,2,FALSE),"")),"")</f>
        <v>0.3</v>
      </c>
      <c r="F89" s="169"/>
    </row>
    <row r="90" spans="1:6" ht="15.75" thickBot="1" x14ac:dyDescent="0.3">
      <c r="A90" s="182"/>
      <c r="B90" s="8" t="s">
        <v>117</v>
      </c>
      <c r="C90" s="168"/>
      <c r="D90" s="170"/>
      <c r="E90" s="172"/>
      <c r="F90" s="170"/>
    </row>
    <row r="91" spans="1:6" ht="45" x14ac:dyDescent="0.25">
      <c r="A91" s="179" t="s">
        <v>118</v>
      </c>
      <c r="B91" s="15" t="s">
        <v>119</v>
      </c>
      <c r="C91" s="167" t="s">
        <v>14</v>
      </c>
      <c r="D91" s="169" t="s">
        <v>299</v>
      </c>
      <c r="E91" s="171">
        <f>IF(D91&lt;&gt;"",IF(C91="Ex",VLOOKUP(D91,Hoja2!$A$7:$B$9,2,FALSE),IF(C91="ef",VLOOKUP(D91,Hoja2!$D$7:$E$9,2,FALSE),"")),"")</f>
        <v>0.7</v>
      </c>
      <c r="F91" s="169"/>
    </row>
    <row r="92" spans="1:6" ht="15.75" thickBot="1" x14ac:dyDescent="0.3">
      <c r="A92" s="180"/>
      <c r="B92" s="16" t="s">
        <v>120</v>
      </c>
      <c r="C92" s="168"/>
      <c r="D92" s="170"/>
      <c r="E92" s="172"/>
      <c r="F92" s="170"/>
    </row>
    <row r="93" spans="1:6" ht="15.75" thickBot="1" x14ac:dyDescent="0.3">
      <c r="A93" s="30"/>
      <c r="B93" s="5" t="s">
        <v>121</v>
      </c>
      <c r="C93" s="5" t="s">
        <v>4</v>
      </c>
      <c r="D93" s="5"/>
      <c r="E93" s="5" t="s">
        <v>6</v>
      </c>
      <c r="F93" s="5" t="s">
        <v>7</v>
      </c>
    </row>
    <row r="94" spans="1:6" ht="45" x14ac:dyDescent="0.25">
      <c r="A94" s="181">
        <v>14</v>
      </c>
      <c r="B94" s="7" t="s">
        <v>122</v>
      </c>
      <c r="C94" s="167" t="s">
        <v>10</v>
      </c>
      <c r="D94" s="169" t="s">
        <v>299</v>
      </c>
      <c r="E94" s="171">
        <f>IF(D94&lt;&gt;"",IF(C94="Ex",VLOOKUP(D94,Hoja2!$A$7:$B$9,2,FALSE),IF(C94="ef",VLOOKUP(D94,Hoja2!$D$7:$E$9,2,FALSE),"")),"")</f>
        <v>0.3</v>
      </c>
      <c r="F94" s="169"/>
    </row>
    <row r="95" spans="1:6" ht="15.75" thickBot="1" x14ac:dyDescent="0.3">
      <c r="A95" s="182"/>
      <c r="B95" s="8" t="s">
        <v>123</v>
      </c>
      <c r="C95" s="168"/>
      <c r="D95" s="170"/>
      <c r="E95" s="172"/>
      <c r="F95" s="170"/>
    </row>
    <row r="96" spans="1:6" ht="30" x14ac:dyDescent="0.25">
      <c r="A96" s="179" t="s">
        <v>124</v>
      </c>
      <c r="B96" s="9" t="s">
        <v>125</v>
      </c>
      <c r="C96" s="167" t="s">
        <v>14</v>
      </c>
      <c r="D96" s="169" t="s">
        <v>299</v>
      </c>
      <c r="E96" s="171">
        <f>IF(D96&lt;&gt;"",IF(C96="Ex",VLOOKUP(D96,Hoja2!$A$7:$B$9,2,FALSE),IF(C96="ef",VLOOKUP(D96,Hoja2!$D$7:$E$9,2,FALSE),"")),"")</f>
        <v>0.7</v>
      </c>
      <c r="F96" s="169"/>
    </row>
    <row r="97" spans="1:6" ht="15.75" thickBot="1" x14ac:dyDescent="0.3">
      <c r="A97" s="180"/>
      <c r="B97" s="10" t="s">
        <v>126</v>
      </c>
      <c r="C97" s="168"/>
      <c r="D97" s="170"/>
      <c r="E97" s="172"/>
      <c r="F97" s="170"/>
    </row>
    <row r="98" spans="1:6" x14ac:dyDescent="0.25">
      <c r="A98" s="181">
        <v>15</v>
      </c>
      <c r="B98" s="12" t="s">
        <v>127</v>
      </c>
      <c r="C98" s="167" t="s">
        <v>10</v>
      </c>
      <c r="D98" s="169" t="s">
        <v>299</v>
      </c>
      <c r="E98" s="171">
        <f>IF(D98&lt;&gt;"",IF(C98="Ex",VLOOKUP(D98,Hoja2!$A$7:$B$9,2,FALSE),IF(C98="ef",VLOOKUP(D98,Hoja2!$D$7:$E$9,2,FALSE),"")),"")</f>
        <v>0.3</v>
      </c>
      <c r="F98" s="169"/>
    </row>
    <row r="99" spans="1:6" ht="30.75" thickBot="1" x14ac:dyDescent="0.3">
      <c r="A99" s="182"/>
      <c r="B99" s="13" t="s">
        <v>128</v>
      </c>
      <c r="C99" s="168"/>
      <c r="D99" s="170"/>
      <c r="E99" s="172"/>
      <c r="F99" s="170"/>
    </row>
    <row r="100" spans="1:6" ht="45" x14ac:dyDescent="0.25">
      <c r="A100" s="179" t="s">
        <v>129</v>
      </c>
      <c r="B100" s="25" t="s">
        <v>130</v>
      </c>
      <c r="C100" s="167" t="s">
        <v>14</v>
      </c>
      <c r="D100" s="169" t="s">
        <v>299</v>
      </c>
      <c r="E100" s="171">
        <f>IF(D100&lt;&gt;"",IF(C100="Ex",VLOOKUP(D100,Hoja2!$A$7:$B$9,2,FALSE),IF(C100="ef",VLOOKUP(D100,Hoja2!$D$7:$E$9,2,FALSE),"")),"")</f>
        <v>0.7</v>
      </c>
      <c r="F100" s="169"/>
    </row>
    <row r="101" spans="1:6" ht="15.75" thickBot="1" x14ac:dyDescent="0.3">
      <c r="A101" s="180"/>
      <c r="B101" s="16" t="s">
        <v>117</v>
      </c>
      <c r="C101" s="168"/>
      <c r="D101" s="170"/>
      <c r="E101" s="172"/>
      <c r="F101" s="170"/>
    </row>
    <row r="102" spans="1:6" ht="15.75" thickBot="1" x14ac:dyDescent="0.3">
      <c r="A102" s="30"/>
      <c r="B102" s="5" t="s">
        <v>131</v>
      </c>
      <c r="C102" s="5" t="s">
        <v>4</v>
      </c>
      <c r="D102" s="6"/>
      <c r="E102" s="5" t="s">
        <v>6</v>
      </c>
      <c r="F102" s="6" t="s">
        <v>7</v>
      </c>
    </row>
    <row r="103" spans="1:6" x14ac:dyDescent="0.25">
      <c r="A103" s="181">
        <v>16</v>
      </c>
      <c r="B103" s="12" t="s">
        <v>132</v>
      </c>
      <c r="C103" s="167" t="s">
        <v>10</v>
      </c>
      <c r="D103" s="169" t="s">
        <v>299</v>
      </c>
      <c r="E103" s="171">
        <f>IF(D103&lt;&gt;"",IF(C103="Ex",VLOOKUP(D103,Hoja2!$A$7:$B$9,2,FALSE),IF(C103="ef",VLOOKUP(D103,Hoja2!$D$7:$E$9,2,FALSE),"")),"")</f>
        <v>0.3</v>
      </c>
      <c r="F103" s="169"/>
    </row>
    <row r="104" spans="1:6" ht="15.75" thickBot="1" x14ac:dyDescent="0.3">
      <c r="A104" s="182"/>
      <c r="B104" s="13" t="s">
        <v>133</v>
      </c>
      <c r="C104" s="168"/>
      <c r="D104" s="170"/>
      <c r="E104" s="172"/>
      <c r="F104" s="170"/>
    </row>
    <row r="105" spans="1:6" x14ac:dyDescent="0.25">
      <c r="A105" s="179" t="s">
        <v>134</v>
      </c>
      <c r="B105" s="9" t="s">
        <v>135</v>
      </c>
      <c r="C105" s="167" t="s">
        <v>14</v>
      </c>
      <c r="D105" s="169" t="s">
        <v>299</v>
      </c>
      <c r="E105" s="171">
        <f>IF(D105&lt;&gt;"",IF(C105="Ex",VLOOKUP(D105,Hoja2!$A$7:$B$9,2,FALSE),IF(C105="ef",VLOOKUP(D105,Hoja2!$D$7:$E$9,2,FALSE),"")),"")</f>
        <v>0.7</v>
      </c>
      <c r="F105" s="169"/>
    </row>
    <row r="106" spans="1:6" ht="15.75" thickBot="1" x14ac:dyDescent="0.3">
      <c r="A106" s="180"/>
      <c r="B106" s="10" t="s">
        <v>136</v>
      </c>
      <c r="C106" s="168"/>
      <c r="D106" s="170"/>
      <c r="E106" s="172"/>
      <c r="F106" s="170"/>
    </row>
    <row r="107" spans="1:6" x14ac:dyDescent="0.25">
      <c r="A107" s="179" t="s">
        <v>137</v>
      </c>
      <c r="B107" s="9" t="s">
        <v>138</v>
      </c>
      <c r="C107" s="167" t="s">
        <v>14</v>
      </c>
      <c r="D107" s="169" t="s">
        <v>299</v>
      </c>
      <c r="E107" s="171">
        <f>IF(D107&lt;&gt;"",IF(C107="Ex",VLOOKUP(D107,Hoja2!$A$7:$B$9,2,FALSE),IF(C107="ef",VLOOKUP(D107,Hoja2!$D$7:$E$9,2,FALSE),"")),"")</f>
        <v>0.7</v>
      </c>
      <c r="F107" s="169"/>
    </row>
    <row r="108" spans="1:6" ht="30.75" thickBot="1" x14ac:dyDescent="0.3">
      <c r="A108" s="180"/>
      <c r="B108" s="10" t="s">
        <v>139</v>
      </c>
      <c r="C108" s="168"/>
      <c r="D108" s="170"/>
      <c r="E108" s="172"/>
      <c r="F108" s="170"/>
    </row>
    <row r="109" spans="1:6" ht="30" x14ac:dyDescent="0.25">
      <c r="A109" s="181">
        <v>17</v>
      </c>
      <c r="B109" s="12" t="s">
        <v>140</v>
      </c>
      <c r="C109" s="167" t="s">
        <v>10</v>
      </c>
      <c r="D109" s="169" t="s">
        <v>299</v>
      </c>
      <c r="E109" s="171">
        <f>IF(D109&lt;&gt;"",IF(C109="Ex",VLOOKUP(D109,Hoja2!$A$7:$B$9,2,FALSE),IF(C109="ef",VLOOKUP(D109,Hoja2!$D$7:$E$9,2,FALSE),"")),"")</f>
        <v>0.3</v>
      </c>
      <c r="F109" s="169"/>
    </row>
    <row r="110" spans="1:6" ht="15.75" thickBot="1" x14ac:dyDescent="0.3">
      <c r="A110" s="182"/>
      <c r="B110" s="13" t="s">
        <v>141</v>
      </c>
      <c r="C110" s="168"/>
      <c r="D110" s="170"/>
      <c r="E110" s="172"/>
      <c r="F110" s="170"/>
    </row>
    <row r="111" spans="1:6" ht="45" x14ac:dyDescent="0.25">
      <c r="A111" s="179" t="s">
        <v>142</v>
      </c>
      <c r="B111" s="15" t="s">
        <v>143</v>
      </c>
      <c r="C111" s="167" t="s">
        <v>14</v>
      </c>
      <c r="D111" s="169" t="s">
        <v>299</v>
      </c>
      <c r="E111" s="171">
        <f>IF(D111&lt;&gt;"",IF(C111="Ex",VLOOKUP(D111,Hoja2!$A$7:$B$9,2,FALSE),IF(C111="ef",VLOOKUP(D111,Hoja2!$D$7:$E$9,2,FALSE),"")),"")</f>
        <v>0.7</v>
      </c>
      <c r="F111" s="169"/>
    </row>
    <row r="112" spans="1:6" ht="15.75" thickBot="1" x14ac:dyDescent="0.3">
      <c r="A112" s="180"/>
      <c r="B112" s="16" t="s">
        <v>144</v>
      </c>
      <c r="C112" s="168"/>
      <c r="D112" s="170"/>
      <c r="E112" s="172"/>
      <c r="F112" s="170"/>
    </row>
    <row r="113" spans="1:6" x14ac:dyDescent="0.25">
      <c r="A113" s="179" t="s">
        <v>145</v>
      </c>
      <c r="B113" s="9" t="s">
        <v>146</v>
      </c>
      <c r="C113" s="167" t="s">
        <v>14</v>
      </c>
      <c r="D113" s="169" t="s">
        <v>299</v>
      </c>
      <c r="E113" s="171">
        <f>IF(D113&lt;&gt;"",IF(C113="Ex",VLOOKUP(D113,Hoja2!$A$7:$B$9,2,FALSE),IF(C113="ef",VLOOKUP(D113,Hoja2!$D$7:$E$9,2,FALSE),"")),"")</f>
        <v>0.7</v>
      </c>
      <c r="F113" s="169"/>
    </row>
    <row r="114" spans="1:6" ht="15.75" thickBot="1" x14ac:dyDescent="0.3">
      <c r="A114" s="180"/>
      <c r="B114" s="10" t="s">
        <v>147</v>
      </c>
      <c r="C114" s="168"/>
      <c r="D114" s="170"/>
      <c r="E114" s="172"/>
      <c r="F114" s="170"/>
    </row>
    <row r="115" spans="1:6" ht="30" x14ac:dyDescent="0.25">
      <c r="A115" s="181">
        <v>18</v>
      </c>
      <c r="B115" s="7" t="s">
        <v>148</v>
      </c>
      <c r="C115" s="167" t="s">
        <v>10</v>
      </c>
      <c r="D115" s="169" t="s">
        <v>299</v>
      </c>
      <c r="E115" s="171">
        <f>IF(D115&lt;&gt;"",IF(C115="Ex",VLOOKUP(D115,Hoja2!$A$7:$B$9,2,FALSE),IF(C115="ef",VLOOKUP(D115,Hoja2!$D$7:$E$9,2,FALSE),"")),"")</f>
        <v>0.3</v>
      </c>
      <c r="F115" s="169"/>
    </row>
    <row r="116" spans="1:6" ht="15.75" thickBot="1" x14ac:dyDescent="0.3">
      <c r="A116" s="182"/>
      <c r="B116" s="8" t="s">
        <v>149</v>
      </c>
      <c r="C116" s="168"/>
      <c r="D116" s="170"/>
      <c r="E116" s="172"/>
      <c r="F116" s="170"/>
    </row>
    <row r="117" spans="1:6" x14ac:dyDescent="0.25">
      <c r="A117" s="179" t="s">
        <v>150</v>
      </c>
      <c r="B117" s="9" t="s">
        <v>151</v>
      </c>
      <c r="C117" s="167" t="s">
        <v>14</v>
      </c>
      <c r="D117" s="169" t="s">
        <v>299</v>
      </c>
      <c r="E117" s="171">
        <f>IF(D117&lt;&gt;"",IF(C117="Ex",VLOOKUP(D117,Hoja2!$A$7:$B$9,2,FALSE),IF(C117="ef",VLOOKUP(D117,Hoja2!$D$7:$E$9,2,FALSE),"")),"")</f>
        <v>0.7</v>
      </c>
      <c r="F117" s="169"/>
    </row>
    <row r="118" spans="1:6" ht="15.75" thickBot="1" x14ac:dyDescent="0.3">
      <c r="A118" s="180"/>
      <c r="B118" s="10" t="s">
        <v>152</v>
      </c>
      <c r="C118" s="168"/>
      <c r="D118" s="170"/>
      <c r="E118" s="172"/>
      <c r="F118" s="170"/>
    </row>
    <row r="119" spans="1:6" x14ac:dyDescent="0.25">
      <c r="A119" s="179" t="s">
        <v>153</v>
      </c>
      <c r="B119" s="9" t="s">
        <v>151</v>
      </c>
      <c r="C119" s="167" t="s">
        <v>14</v>
      </c>
      <c r="D119" s="169" t="s">
        <v>299</v>
      </c>
      <c r="E119" s="171">
        <f>IF(D119&lt;&gt;"",IF(C119="Ex",VLOOKUP(D119,Hoja2!$A$7:$B$9,2,FALSE),IF(C119="ef",VLOOKUP(D119,Hoja2!$D$7:$E$9,2,FALSE),"")),"")</f>
        <v>0.7</v>
      </c>
      <c r="F119" s="169"/>
    </row>
    <row r="120" spans="1:6" ht="15.75" thickBot="1" x14ac:dyDescent="0.3">
      <c r="A120" s="180"/>
      <c r="B120" s="10" t="s">
        <v>154</v>
      </c>
      <c r="C120" s="168"/>
      <c r="D120" s="170"/>
      <c r="E120" s="172"/>
      <c r="F120" s="170"/>
    </row>
    <row r="121" spans="1:6" ht="30" x14ac:dyDescent="0.25">
      <c r="A121" s="181">
        <v>19</v>
      </c>
      <c r="B121" s="12" t="s">
        <v>155</v>
      </c>
      <c r="C121" s="167" t="s">
        <v>10</v>
      </c>
      <c r="D121" s="169" t="s">
        <v>299</v>
      </c>
      <c r="E121" s="171">
        <f>IF(D121&lt;&gt;"",IF(C121="Ex",VLOOKUP(D121,Hoja2!$A$7:$B$9,2,FALSE),IF(C121="ef",VLOOKUP(D121,Hoja2!$D$7:$E$9,2,FALSE),"")),"")</f>
        <v>0.3</v>
      </c>
      <c r="F121" s="169"/>
    </row>
    <row r="122" spans="1:6" ht="15.75" thickBot="1" x14ac:dyDescent="0.3">
      <c r="A122" s="182"/>
      <c r="B122" s="13" t="s">
        <v>156</v>
      </c>
      <c r="C122" s="168"/>
      <c r="D122" s="170"/>
      <c r="E122" s="172"/>
      <c r="F122" s="170"/>
    </row>
    <row r="123" spans="1:6" x14ac:dyDescent="0.25">
      <c r="A123" s="179" t="s">
        <v>157</v>
      </c>
      <c r="B123" s="9" t="s">
        <v>158</v>
      </c>
      <c r="C123" s="167" t="s">
        <v>14</v>
      </c>
      <c r="D123" s="169" t="s">
        <v>299</v>
      </c>
      <c r="E123" s="171">
        <f>IF(D123&lt;&gt;"",IF(C123="Ex",VLOOKUP(D123,Hoja2!$A$7:$B$9,2,FALSE),IF(C123="ef",VLOOKUP(D123,Hoja2!$D$7:$E$9,2,FALSE),"")),"")</f>
        <v>0.7</v>
      </c>
      <c r="F123" s="169"/>
    </row>
    <row r="124" spans="1:6" ht="30.75" thickBot="1" x14ac:dyDescent="0.3">
      <c r="A124" s="180"/>
      <c r="B124" s="10" t="s">
        <v>159</v>
      </c>
      <c r="C124" s="168"/>
      <c r="D124" s="170"/>
      <c r="E124" s="172"/>
      <c r="F124" s="170"/>
    </row>
    <row r="125" spans="1:6" ht="30" x14ac:dyDescent="0.25">
      <c r="A125" s="179" t="s">
        <v>160</v>
      </c>
      <c r="B125" s="15" t="s">
        <v>161</v>
      </c>
      <c r="C125" s="167" t="s">
        <v>14</v>
      </c>
      <c r="D125" s="169" t="s">
        <v>299</v>
      </c>
      <c r="E125" s="171">
        <f>IF(D125&lt;&gt;"",IF(C125="Ex",VLOOKUP(D125,Hoja2!$A$7:$B$9,2,FALSE),IF(C125="ef",VLOOKUP(D125,Hoja2!$D$7:$E$9,2,FALSE),"")),"")</f>
        <v>0.7</v>
      </c>
      <c r="F125" s="169"/>
    </row>
    <row r="126" spans="1:6" ht="15.75" thickBot="1" x14ac:dyDescent="0.3">
      <c r="A126" s="180"/>
      <c r="B126" s="16" t="s">
        <v>162</v>
      </c>
      <c r="C126" s="168"/>
      <c r="D126" s="170"/>
      <c r="E126" s="172"/>
      <c r="F126" s="170"/>
    </row>
    <row r="127" spans="1:6" x14ac:dyDescent="0.25">
      <c r="A127" s="181">
        <v>20</v>
      </c>
      <c r="B127" s="21" t="s">
        <v>163</v>
      </c>
      <c r="C127" s="167" t="s">
        <v>10</v>
      </c>
      <c r="D127" s="169" t="s">
        <v>299</v>
      </c>
      <c r="E127" s="171">
        <f>IF(D127&lt;&gt;"",IF(C127="Ex",VLOOKUP(D127,Hoja2!$A$7:$B$9,2,FALSE),IF(C127="ef",VLOOKUP(D127,Hoja2!$D$7:$E$9,2,FALSE),"")),"")</f>
        <v>0.3</v>
      </c>
      <c r="F127" s="169"/>
    </row>
    <row r="128" spans="1:6" ht="30.75" thickBot="1" x14ac:dyDescent="0.3">
      <c r="A128" s="182"/>
      <c r="B128" s="13" t="s">
        <v>164</v>
      </c>
      <c r="C128" s="168"/>
      <c r="D128" s="170"/>
      <c r="E128" s="172"/>
      <c r="F128" s="170"/>
    </row>
    <row r="129" spans="1:6" x14ac:dyDescent="0.25">
      <c r="A129" s="179" t="s">
        <v>165</v>
      </c>
      <c r="B129" s="9" t="s">
        <v>166</v>
      </c>
      <c r="C129" s="167" t="s">
        <v>14</v>
      </c>
      <c r="D129" s="169" t="s">
        <v>299</v>
      </c>
      <c r="E129" s="171">
        <f>IF(D129&lt;&gt;"",IF(C129="Ex",VLOOKUP(D129,Hoja2!$A$7:$B$9,2,FALSE),IF(C129="ef",VLOOKUP(D129,Hoja2!$D$7:$E$9,2,FALSE),"")),"")</f>
        <v>0.7</v>
      </c>
      <c r="F129" s="169"/>
    </row>
    <row r="130" spans="1:6" ht="15.75" thickBot="1" x14ac:dyDescent="0.3">
      <c r="A130" s="180"/>
      <c r="B130" s="10" t="s">
        <v>167</v>
      </c>
      <c r="C130" s="168"/>
      <c r="D130" s="170"/>
      <c r="E130" s="172"/>
      <c r="F130" s="170"/>
    </row>
    <row r="131" spans="1:6" ht="45" x14ac:dyDescent="0.25">
      <c r="A131" s="179" t="s">
        <v>168</v>
      </c>
      <c r="B131" s="15" t="s">
        <v>169</v>
      </c>
      <c r="C131" s="167" t="s">
        <v>14</v>
      </c>
      <c r="D131" s="169" t="s">
        <v>299</v>
      </c>
      <c r="E131" s="171">
        <f>IF(D131&lt;&gt;"",IF(C131="Ex",VLOOKUP(D131,Hoja2!$A$7:$B$9,2,FALSE),IF(C131="ef",VLOOKUP(D131,Hoja2!$D$7:$E$9,2,FALSE),"")),"")</f>
        <v>0.7</v>
      </c>
      <c r="F131" s="169"/>
    </row>
    <row r="132" spans="1:6" ht="15.75" thickBot="1" x14ac:dyDescent="0.3">
      <c r="A132" s="180"/>
      <c r="B132" s="16" t="s">
        <v>170</v>
      </c>
      <c r="C132" s="168"/>
      <c r="D132" s="170"/>
      <c r="E132" s="172"/>
      <c r="F132" s="170"/>
    </row>
    <row r="133" spans="1:6" ht="15.75" thickBot="1" x14ac:dyDescent="0.3">
      <c r="A133" s="30"/>
      <c r="B133" s="26" t="s">
        <v>171</v>
      </c>
      <c r="C133" s="5" t="s">
        <v>4</v>
      </c>
      <c r="D133" s="5"/>
      <c r="E133" s="5" t="s">
        <v>6</v>
      </c>
      <c r="F133" s="5" t="s">
        <v>7</v>
      </c>
    </row>
    <row r="134" spans="1:6" ht="45" x14ac:dyDescent="0.25">
      <c r="A134" s="181">
        <v>21</v>
      </c>
      <c r="B134" s="7" t="s">
        <v>172</v>
      </c>
      <c r="C134" s="167" t="s">
        <v>10</v>
      </c>
      <c r="D134" s="169" t="s">
        <v>299</v>
      </c>
      <c r="E134" s="171">
        <f>IF(D134&lt;&gt;"",IF(C134="Ex",VLOOKUP(D134,Hoja2!$A$7:$B$9,2,FALSE),IF(C134="ef",VLOOKUP(D134,Hoja2!$D$7:$E$9,2,FALSE),"")),"")</f>
        <v>0.3</v>
      </c>
      <c r="F134" s="169"/>
    </row>
    <row r="135" spans="1:6" ht="15.75" thickBot="1" x14ac:dyDescent="0.3">
      <c r="A135" s="182"/>
      <c r="B135" s="8" t="s">
        <v>173</v>
      </c>
      <c r="C135" s="168"/>
      <c r="D135" s="170"/>
      <c r="E135" s="172"/>
      <c r="F135" s="170"/>
    </row>
    <row r="136" spans="1:6" ht="60" x14ac:dyDescent="0.25">
      <c r="A136" s="179" t="s">
        <v>174</v>
      </c>
      <c r="B136" s="15" t="s">
        <v>175</v>
      </c>
      <c r="C136" s="167" t="s">
        <v>14</v>
      </c>
      <c r="D136" s="169" t="s">
        <v>299</v>
      </c>
      <c r="E136" s="171">
        <f>IF(D136&lt;&gt;"",IF(C136="Ex",VLOOKUP(D136,Hoja2!$A$7:$B$9,2,FALSE),IF(C136="ef",VLOOKUP(D136,Hoja2!$D$7:$E$9,2,FALSE),"")),"")</f>
        <v>0.7</v>
      </c>
      <c r="F136" s="169"/>
    </row>
    <row r="137" spans="1:6" ht="15.75" thickBot="1" x14ac:dyDescent="0.3">
      <c r="A137" s="180"/>
      <c r="B137" s="16" t="s">
        <v>176</v>
      </c>
      <c r="C137" s="168"/>
      <c r="D137" s="170"/>
      <c r="E137" s="172"/>
      <c r="F137" s="170"/>
    </row>
    <row r="138" spans="1:6" ht="45" x14ac:dyDescent="0.25">
      <c r="A138" s="179" t="s">
        <v>177</v>
      </c>
      <c r="B138" s="15" t="s">
        <v>178</v>
      </c>
      <c r="C138" s="167" t="s">
        <v>14</v>
      </c>
      <c r="D138" s="169" t="s">
        <v>299</v>
      </c>
      <c r="E138" s="171">
        <f>IF(D138&lt;&gt;"",IF(C138="Ex",VLOOKUP(D138,Hoja2!$A$7:$B$9,2,FALSE),IF(C138="ef",VLOOKUP(D138,Hoja2!$D$7:$E$9,2,FALSE),"")),"")</f>
        <v>0.7</v>
      </c>
      <c r="F138" s="169"/>
    </row>
    <row r="139" spans="1:6" ht="15.75" thickBot="1" x14ac:dyDescent="0.3">
      <c r="A139" s="180"/>
      <c r="B139" s="16" t="s">
        <v>117</v>
      </c>
      <c r="C139" s="168"/>
      <c r="D139" s="170"/>
      <c r="E139" s="172"/>
      <c r="F139" s="170"/>
    </row>
    <row r="140" spans="1:6" ht="15.75" thickBot="1" x14ac:dyDescent="0.3">
      <c r="A140" s="30"/>
      <c r="B140" s="27" t="s">
        <v>179</v>
      </c>
      <c r="C140" s="5" t="s">
        <v>4</v>
      </c>
      <c r="D140" s="5"/>
      <c r="E140" s="5" t="s">
        <v>6</v>
      </c>
      <c r="F140" s="5" t="s">
        <v>7</v>
      </c>
    </row>
    <row r="141" spans="1:6" ht="45" x14ac:dyDescent="0.25">
      <c r="A141" s="181">
        <v>22</v>
      </c>
      <c r="B141" s="7" t="s">
        <v>180</v>
      </c>
      <c r="C141" s="167" t="s">
        <v>10</v>
      </c>
      <c r="D141" s="169" t="s">
        <v>299</v>
      </c>
      <c r="E141" s="171">
        <f>IF(D141&lt;&gt;"",IF(C141="Ex",VLOOKUP(D141,Hoja2!$A$7:$B$9,2,FALSE),IF(C141="ef",VLOOKUP(D141,Hoja2!$D$7:$E$9,2,FALSE),"")),"")</f>
        <v>0.3</v>
      </c>
      <c r="F141" s="169"/>
    </row>
    <row r="142" spans="1:6" ht="15.75" thickBot="1" x14ac:dyDescent="0.3">
      <c r="A142" s="182"/>
      <c r="B142" s="8" t="s">
        <v>181</v>
      </c>
      <c r="C142" s="168"/>
      <c r="D142" s="170"/>
      <c r="E142" s="172"/>
      <c r="F142" s="170"/>
    </row>
    <row r="143" spans="1:6" x14ac:dyDescent="0.25">
      <c r="A143" s="179" t="s">
        <v>182</v>
      </c>
      <c r="B143" s="9" t="s">
        <v>183</v>
      </c>
      <c r="C143" s="167" t="s">
        <v>14</v>
      </c>
      <c r="D143" s="169" t="s">
        <v>299</v>
      </c>
      <c r="E143" s="171">
        <f>IF(D143&lt;&gt;"",IF(C143="Ex",VLOOKUP(D143,Hoja2!$A$7:$B$9,2,FALSE),IF(C143="ef",VLOOKUP(D143,Hoja2!$D$7:$E$9,2,FALSE),"")),"")</f>
        <v>0.7</v>
      </c>
      <c r="F143" s="169"/>
    </row>
    <row r="144" spans="1:6" ht="15.75" thickBot="1" x14ac:dyDescent="0.3">
      <c r="A144" s="180"/>
      <c r="B144" s="10" t="s">
        <v>184</v>
      </c>
      <c r="C144" s="168"/>
      <c r="D144" s="170"/>
      <c r="E144" s="172"/>
      <c r="F144" s="170"/>
    </row>
    <row r="145" spans="1:6" ht="30" x14ac:dyDescent="0.25">
      <c r="A145" s="179" t="s">
        <v>185</v>
      </c>
      <c r="B145" s="9" t="s">
        <v>186</v>
      </c>
      <c r="C145" s="167" t="s">
        <v>14</v>
      </c>
      <c r="D145" s="169" t="s">
        <v>299</v>
      </c>
      <c r="E145" s="171">
        <f>IF(D145&lt;&gt;"",IF(C145="Ex",VLOOKUP(D145,Hoja2!$A$7:$B$9,2,FALSE),IF(C145="ef",VLOOKUP(D145,Hoja2!$D$7:$E$9,2,FALSE),"")),"")</f>
        <v>0.7</v>
      </c>
      <c r="F145" s="169"/>
    </row>
    <row r="146" spans="1:6" ht="15.75" thickBot="1" x14ac:dyDescent="0.3">
      <c r="A146" s="180"/>
      <c r="B146" s="10" t="s">
        <v>187</v>
      </c>
      <c r="C146" s="168"/>
      <c r="D146" s="170"/>
      <c r="E146" s="172"/>
      <c r="F146" s="170"/>
    </row>
    <row r="147" spans="1:6" x14ac:dyDescent="0.25">
      <c r="A147" s="179" t="s">
        <v>188</v>
      </c>
      <c r="B147" s="9" t="s">
        <v>189</v>
      </c>
      <c r="C147" s="167" t="s">
        <v>14</v>
      </c>
      <c r="D147" s="169" t="s">
        <v>299</v>
      </c>
      <c r="E147" s="171">
        <f>IF(D147&lt;&gt;"",IF(C147="Ex",VLOOKUP(D147,Hoja2!$A$7:$B$9,2,FALSE),IF(C147="ef",VLOOKUP(D147,Hoja2!$D$7:$E$9,2,FALSE),"")),"")</f>
        <v>0.7</v>
      </c>
      <c r="F147" s="169"/>
    </row>
    <row r="148" spans="1:6" ht="30.75" thickBot="1" x14ac:dyDescent="0.3">
      <c r="A148" s="180"/>
      <c r="B148" s="10" t="s">
        <v>190</v>
      </c>
      <c r="C148" s="168"/>
      <c r="D148" s="170"/>
      <c r="E148" s="172"/>
      <c r="F148" s="170"/>
    </row>
    <row r="149" spans="1:6" ht="45" x14ac:dyDescent="0.25">
      <c r="A149" s="181">
        <v>23</v>
      </c>
      <c r="B149" s="28" t="s">
        <v>191</v>
      </c>
      <c r="C149" s="167" t="s">
        <v>10</v>
      </c>
      <c r="D149" s="169" t="s">
        <v>299</v>
      </c>
      <c r="E149" s="171">
        <f>IF(D149&lt;&gt;"",IF(C149="Ex",VLOOKUP(D149,Hoja2!$A$7:$B$9,2,FALSE),IF(C149="ef",VLOOKUP(D149,Hoja2!$D$7:$E$9,2,FALSE),"")),"")</f>
        <v>0.3</v>
      </c>
      <c r="F149" s="169"/>
    </row>
    <row r="150" spans="1:6" ht="15.75" thickBot="1" x14ac:dyDescent="0.3">
      <c r="A150" s="182"/>
      <c r="B150" s="8" t="s">
        <v>192</v>
      </c>
      <c r="C150" s="168"/>
      <c r="D150" s="170"/>
      <c r="E150" s="172"/>
      <c r="F150" s="170"/>
    </row>
    <row r="151" spans="1:6" x14ac:dyDescent="0.25">
      <c r="A151" s="179" t="s">
        <v>193</v>
      </c>
      <c r="B151" s="9" t="s">
        <v>194</v>
      </c>
      <c r="C151" s="167" t="s">
        <v>14</v>
      </c>
      <c r="D151" s="169" t="s">
        <v>299</v>
      </c>
      <c r="E151" s="171">
        <f>IF(D151&lt;&gt;"",IF(C151="Ex",VLOOKUP(D151,Hoja2!$A$7:$B$9,2,FALSE),IF(C151="ef",VLOOKUP(D151,Hoja2!$D$7:$E$9,2,FALSE),"")),"")</f>
        <v>0.7</v>
      </c>
      <c r="F151" s="169"/>
    </row>
    <row r="152" spans="1:6" ht="15.75" thickBot="1" x14ac:dyDescent="0.3">
      <c r="A152" s="180"/>
      <c r="B152" s="10" t="s">
        <v>195</v>
      </c>
      <c r="C152" s="168"/>
      <c r="D152" s="170"/>
      <c r="E152" s="172"/>
      <c r="F152" s="170"/>
    </row>
    <row r="153" spans="1:6" ht="30" x14ac:dyDescent="0.25">
      <c r="A153" s="179" t="s">
        <v>196</v>
      </c>
      <c r="B153" s="9" t="s">
        <v>197</v>
      </c>
      <c r="C153" s="167" t="s">
        <v>14</v>
      </c>
      <c r="D153" s="169" t="s">
        <v>299</v>
      </c>
      <c r="E153" s="171">
        <f>IF(D153&lt;&gt;"",IF(C153="Ex",VLOOKUP(D153,Hoja2!$A$7:$B$9,2,FALSE),IF(C153="ef",VLOOKUP(D153,Hoja2!$D$7:$E$9,2,FALSE),"")),"")</f>
        <v>0.7</v>
      </c>
      <c r="F153" s="169"/>
    </row>
    <row r="154" spans="1:6" ht="15.75" thickBot="1" x14ac:dyDescent="0.3">
      <c r="A154" s="180"/>
      <c r="B154" s="10" t="s">
        <v>198</v>
      </c>
      <c r="C154" s="168"/>
      <c r="D154" s="170"/>
      <c r="E154" s="172"/>
      <c r="F154" s="170"/>
    </row>
    <row r="155" spans="1:6" ht="45" x14ac:dyDescent="0.25">
      <c r="A155" s="179" t="s">
        <v>199</v>
      </c>
      <c r="B155" s="15" t="s">
        <v>200</v>
      </c>
      <c r="C155" s="167" t="s">
        <v>14</v>
      </c>
      <c r="D155" s="169" t="s">
        <v>299</v>
      </c>
      <c r="E155" s="171">
        <f>IF(D155&lt;&gt;"",IF(C155="Ex",VLOOKUP(D155,Hoja2!$A$7:$B$9,2,FALSE),IF(C155="ef",VLOOKUP(D155,Hoja2!$D$7:$E$9,2,FALSE),"")),"")</f>
        <v>0.7</v>
      </c>
      <c r="F155" s="169"/>
    </row>
    <row r="156" spans="1:6" ht="15.75" thickBot="1" x14ac:dyDescent="0.3">
      <c r="A156" s="180"/>
      <c r="B156" s="16" t="s">
        <v>123</v>
      </c>
      <c r="C156" s="168"/>
      <c r="D156" s="170"/>
      <c r="E156" s="172"/>
      <c r="F156" s="170"/>
    </row>
    <row r="157" spans="1:6" ht="30" x14ac:dyDescent="0.25">
      <c r="A157" s="179" t="s">
        <v>201</v>
      </c>
      <c r="B157" s="9" t="s">
        <v>202</v>
      </c>
      <c r="C157" s="167" t="s">
        <v>14</v>
      </c>
      <c r="D157" s="169" t="s">
        <v>299</v>
      </c>
      <c r="E157" s="171">
        <f>IF(D157&lt;&gt;"",IF(C157="Ex",VLOOKUP(D157,Hoja2!$A$7:$B$9,2,FALSE),IF(C157="ef",VLOOKUP(D157,Hoja2!$D$7:$E$9,2,FALSE),"")),"")</f>
        <v>0.7</v>
      </c>
      <c r="F157" s="169"/>
    </row>
    <row r="158" spans="1:6" ht="15.75" thickBot="1" x14ac:dyDescent="0.3">
      <c r="A158" s="180"/>
      <c r="B158" s="10" t="s">
        <v>203</v>
      </c>
      <c r="C158" s="168"/>
      <c r="D158" s="170"/>
      <c r="E158" s="172"/>
      <c r="F158" s="170"/>
    </row>
    <row r="159" spans="1:6" ht="30" x14ac:dyDescent="0.25">
      <c r="A159" s="179" t="s">
        <v>204</v>
      </c>
      <c r="B159" s="15" t="s">
        <v>205</v>
      </c>
      <c r="C159" s="167" t="s">
        <v>14</v>
      </c>
      <c r="D159" s="169" t="s">
        <v>299</v>
      </c>
      <c r="E159" s="171">
        <f>IF(D159&lt;&gt;"",IF(C159="Ex",VLOOKUP(D159,Hoja2!$A$7:$B$9,2,FALSE),IF(C159="ef",VLOOKUP(D159,Hoja2!$D$7:$E$9,2,FALSE),"")),"")</f>
        <v>0.7</v>
      </c>
      <c r="F159" s="169"/>
    </row>
    <row r="160" spans="1:6" ht="15.75" thickBot="1" x14ac:dyDescent="0.3">
      <c r="A160" s="180"/>
      <c r="B160" s="16" t="s">
        <v>206</v>
      </c>
      <c r="C160" s="168"/>
      <c r="D160" s="170"/>
      <c r="E160" s="172"/>
      <c r="F160" s="170"/>
    </row>
    <row r="161" spans="1:6" x14ac:dyDescent="0.25">
      <c r="A161" s="183"/>
      <c r="B161" s="29" t="s">
        <v>207</v>
      </c>
      <c r="C161" s="185" t="s">
        <v>4</v>
      </c>
      <c r="D161" s="187"/>
      <c r="E161" s="185" t="s">
        <v>6</v>
      </c>
      <c r="F161" s="187" t="s">
        <v>7</v>
      </c>
    </row>
    <row r="162" spans="1:6" ht="15.75" thickBot="1" x14ac:dyDescent="0.3">
      <c r="A162" s="184"/>
      <c r="B162" s="5" t="s">
        <v>208</v>
      </c>
      <c r="C162" s="186"/>
      <c r="D162" s="188"/>
      <c r="E162" s="186"/>
      <c r="F162" s="188"/>
    </row>
    <row r="163" spans="1:6" ht="30" x14ac:dyDescent="0.25">
      <c r="A163" s="181">
        <v>24</v>
      </c>
      <c r="B163" s="7" t="s">
        <v>209</v>
      </c>
      <c r="C163" s="167" t="s">
        <v>10</v>
      </c>
      <c r="D163" s="169" t="s">
        <v>299</v>
      </c>
      <c r="E163" s="171">
        <f>IF(D163&lt;&gt;"",IF(C163="Ex",VLOOKUP(D163,Hoja2!$A$7:$B$9,2,FALSE),IF(C163="ef",VLOOKUP(D163,Hoja2!$D$7:$E$9,2,FALSE),"")),"")</f>
        <v>0.3</v>
      </c>
      <c r="F163" s="169"/>
    </row>
    <row r="164" spans="1:6" ht="15.75" thickBot="1" x14ac:dyDescent="0.3">
      <c r="A164" s="182"/>
      <c r="B164" s="8" t="s">
        <v>210</v>
      </c>
      <c r="C164" s="168"/>
      <c r="D164" s="170"/>
      <c r="E164" s="172"/>
      <c r="F164" s="170"/>
    </row>
    <row r="165" spans="1:6" ht="45" x14ac:dyDescent="0.25">
      <c r="A165" s="179" t="s">
        <v>211</v>
      </c>
      <c r="B165" s="15" t="s">
        <v>212</v>
      </c>
      <c r="C165" s="167" t="s">
        <v>14</v>
      </c>
      <c r="D165" s="169" t="s">
        <v>299</v>
      </c>
      <c r="E165" s="171">
        <f>IF(D165&lt;&gt;"",IF(C165="Ex",VLOOKUP(D165,Hoja2!$A$7:$B$9,2,FALSE),IF(C165="ef",VLOOKUP(D165,Hoja2!$D$7:$E$9,2,FALSE),"")),"")</f>
        <v>0.7</v>
      </c>
      <c r="F165" s="169"/>
    </row>
    <row r="166" spans="1:6" ht="15.75" thickBot="1" x14ac:dyDescent="0.3">
      <c r="A166" s="180"/>
      <c r="B166" s="16" t="s">
        <v>192</v>
      </c>
      <c r="C166" s="168"/>
      <c r="D166" s="170"/>
      <c r="E166" s="172"/>
      <c r="F166" s="170"/>
    </row>
    <row r="167" spans="1:6" ht="45" x14ac:dyDescent="0.25">
      <c r="A167" s="179" t="s">
        <v>213</v>
      </c>
      <c r="B167" s="15" t="s">
        <v>214</v>
      </c>
      <c r="C167" s="167" t="s">
        <v>14</v>
      </c>
      <c r="D167" s="169" t="s">
        <v>299</v>
      </c>
      <c r="E167" s="171">
        <f>IF(D167&lt;&gt;"",IF(C167="Ex",VLOOKUP(D167,Hoja2!$A$7:$B$9,2,FALSE),IF(C167="ef",VLOOKUP(D167,Hoja2!$D$7:$E$9,2,FALSE),"")),"")</f>
        <v>0.7</v>
      </c>
      <c r="F167" s="169"/>
    </row>
    <row r="168" spans="1:6" ht="15.75" thickBot="1" x14ac:dyDescent="0.3">
      <c r="A168" s="180"/>
      <c r="B168" s="16" t="s">
        <v>215</v>
      </c>
      <c r="C168" s="168"/>
      <c r="D168" s="170"/>
      <c r="E168" s="172"/>
      <c r="F168" s="170"/>
    </row>
    <row r="169" spans="1:6" x14ac:dyDescent="0.25">
      <c r="A169" s="179" t="s">
        <v>216</v>
      </c>
      <c r="B169" s="9" t="s">
        <v>217</v>
      </c>
      <c r="C169" s="167" t="s">
        <v>14</v>
      </c>
      <c r="D169" s="169" t="s">
        <v>299</v>
      </c>
      <c r="E169" s="171">
        <f>IF(D169&lt;&gt;"",IF(C169="Ex",VLOOKUP(D169,Hoja2!$A$7:$B$9,2,FALSE),IF(C169="ef",VLOOKUP(D169,Hoja2!$D$7:$E$9,2,FALSE),"")),"")</f>
        <v>0.7</v>
      </c>
      <c r="F169" s="169"/>
    </row>
    <row r="170" spans="1:6" ht="30.75" thickBot="1" x14ac:dyDescent="0.3">
      <c r="A170" s="180"/>
      <c r="B170" s="10" t="s">
        <v>218</v>
      </c>
      <c r="C170" s="168"/>
      <c r="D170" s="170"/>
      <c r="E170" s="172"/>
      <c r="F170" s="170"/>
    </row>
    <row r="171" spans="1:6" ht="60.75" thickBot="1" x14ac:dyDescent="0.3">
      <c r="A171" s="20" t="s">
        <v>219</v>
      </c>
      <c r="B171" s="10" t="s">
        <v>220</v>
      </c>
      <c r="C171" s="17" t="s">
        <v>14</v>
      </c>
      <c r="D171" s="18" t="s">
        <v>299</v>
      </c>
      <c r="E171" s="44">
        <f>IF(D171&lt;&gt;"",IF(C171="Ex",VLOOKUP(D171,Hoja2!$A$7:$B$9,2,FALSE),IF(C171="ef",VLOOKUP(D171,Hoja2!$D$7:$E$9,2,FALSE),"")),"")</f>
        <v>0.7</v>
      </c>
      <c r="F171" s="18"/>
    </row>
    <row r="172" spans="1:6" ht="30" x14ac:dyDescent="0.25">
      <c r="A172" s="181">
        <v>25</v>
      </c>
      <c r="B172" s="21" t="s">
        <v>221</v>
      </c>
      <c r="C172" s="167" t="s">
        <v>10</v>
      </c>
      <c r="D172" s="169" t="s">
        <v>299</v>
      </c>
      <c r="E172" s="171">
        <f>IF(D172&lt;&gt;"",IF(C172="Ex",VLOOKUP(D172,Hoja2!$A$7:$B$9,2,FALSE),IF(C172="ef",VLOOKUP(D172,Hoja2!$D$7:$E$9,2,FALSE),"")),"")</f>
        <v>0.3</v>
      </c>
      <c r="F172" s="169"/>
    </row>
    <row r="173" spans="1:6" ht="15.75" thickBot="1" x14ac:dyDescent="0.3">
      <c r="A173" s="182"/>
      <c r="B173" s="13" t="s">
        <v>222</v>
      </c>
      <c r="C173" s="168"/>
      <c r="D173" s="170"/>
      <c r="E173" s="172"/>
      <c r="F173" s="170"/>
    </row>
    <row r="174" spans="1:6" ht="45" x14ac:dyDescent="0.25">
      <c r="A174" s="179" t="s">
        <v>223</v>
      </c>
      <c r="B174" s="15" t="s">
        <v>224</v>
      </c>
      <c r="C174" s="167" t="s">
        <v>14</v>
      </c>
      <c r="D174" s="169" t="s">
        <v>299</v>
      </c>
      <c r="E174" s="171">
        <f>IF(D174&lt;&gt;"",IF(C174="Ex",VLOOKUP(D174,Hoja2!$A$7:$B$9,2,FALSE),IF(C174="ef",VLOOKUP(D174,Hoja2!$D$7:$E$9,2,FALSE),"")),"")</f>
        <v>0.7</v>
      </c>
      <c r="F174" s="169"/>
    </row>
    <row r="175" spans="1:6" ht="15.75" thickBot="1" x14ac:dyDescent="0.3">
      <c r="A175" s="180"/>
      <c r="B175" s="16" t="s">
        <v>225</v>
      </c>
      <c r="C175" s="168"/>
      <c r="D175" s="170"/>
      <c r="E175" s="172"/>
      <c r="F175" s="170"/>
    </row>
    <row r="176" spans="1:6" ht="30" x14ac:dyDescent="0.25">
      <c r="A176" s="181">
        <v>26</v>
      </c>
      <c r="B176" s="12" t="s">
        <v>226</v>
      </c>
      <c r="C176" s="167" t="s">
        <v>10</v>
      </c>
      <c r="D176" s="169" t="s">
        <v>299</v>
      </c>
      <c r="E176" s="171">
        <f>IF(D176&lt;&gt;"",IF(C176="Ex",VLOOKUP(D176,Hoja2!$A$7:$B$9,2,FALSE),IF(C176="ef",VLOOKUP(D176,Hoja2!$D$7:$E$9,2,FALSE),"")),"")</f>
        <v>0.3</v>
      </c>
      <c r="F176" s="169"/>
    </row>
    <row r="177" spans="1:6" ht="15.75" thickBot="1" x14ac:dyDescent="0.3">
      <c r="A177" s="182"/>
      <c r="B177" s="13" t="s">
        <v>227</v>
      </c>
      <c r="C177" s="168"/>
      <c r="D177" s="170"/>
      <c r="E177" s="172"/>
      <c r="F177" s="170"/>
    </row>
    <row r="178" spans="1:6" x14ac:dyDescent="0.25">
      <c r="A178" s="175" t="s">
        <v>228</v>
      </c>
      <c r="B178" s="9" t="s">
        <v>229</v>
      </c>
      <c r="C178" s="167" t="s">
        <v>14</v>
      </c>
      <c r="D178" s="169" t="s">
        <v>299</v>
      </c>
      <c r="E178" s="171">
        <f>IF(D178&lt;&gt;"",IF(C178="Ex",VLOOKUP(D178,Hoja2!$A$7:$B$9,2,FALSE),IF(C178="ef",VLOOKUP(D178,Hoja2!$D$7:$E$9,2,FALSE),"")),"")</f>
        <v>0.7</v>
      </c>
      <c r="F178" s="169"/>
    </row>
    <row r="179" spans="1:6" ht="15.75" thickBot="1" x14ac:dyDescent="0.3">
      <c r="A179" s="176"/>
      <c r="B179" s="10" t="s">
        <v>230</v>
      </c>
      <c r="C179" s="168"/>
      <c r="D179" s="170"/>
      <c r="E179" s="172"/>
      <c r="F179" s="170"/>
    </row>
    <row r="180" spans="1:6" x14ac:dyDescent="0.25">
      <c r="A180" s="179" t="s">
        <v>231</v>
      </c>
      <c r="B180" s="9" t="s">
        <v>232</v>
      </c>
      <c r="C180" s="167" t="s">
        <v>14</v>
      </c>
      <c r="D180" s="169" t="s">
        <v>299</v>
      </c>
      <c r="E180" s="171">
        <f>IF(D180&lt;&gt;"",IF(C180="Ex",VLOOKUP(D180,Hoja2!$A$7:$B$9,2,FALSE),IF(C180="ef",VLOOKUP(D180,Hoja2!$D$7:$E$9,2,FALSE),"")),"")</f>
        <v>0.7</v>
      </c>
      <c r="F180" s="169"/>
    </row>
    <row r="181" spans="1:6" ht="30.75" thickBot="1" x14ac:dyDescent="0.3">
      <c r="A181" s="180"/>
      <c r="B181" s="10" t="s">
        <v>233</v>
      </c>
      <c r="C181" s="168"/>
      <c r="D181" s="170"/>
      <c r="E181" s="172"/>
      <c r="F181" s="170"/>
    </row>
    <row r="182" spans="1:6" ht="45" x14ac:dyDescent="0.25">
      <c r="A182" s="181">
        <v>27</v>
      </c>
      <c r="B182" s="7" t="s">
        <v>234</v>
      </c>
      <c r="C182" s="167" t="s">
        <v>10</v>
      </c>
      <c r="D182" s="169" t="s">
        <v>299</v>
      </c>
      <c r="E182" s="171">
        <f>IF(D182&lt;&gt;"",IF(C182="Ex",VLOOKUP(D182,Hoja2!$A$7:$B$9,2,FALSE),IF(C182="ef",VLOOKUP(D182,Hoja2!$D$7:$E$9,2,FALSE),"")),"")</f>
        <v>0.3</v>
      </c>
      <c r="F182" s="169"/>
    </row>
    <row r="183" spans="1:6" ht="15.75" thickBot="1" x14ac:dyDescent="0.3">
      <c r="A183" s="182"/>
      <c r="B183" s="8" t="s">
        <v>235</v>
      </c>
      <c r="C183" s="168"/>
      <c r="D183" s="170"/>
      <c r="E183" s="172"/>
      <c r="F183" s="170"/>
    </row>
    <row r="184" spans="1:6" ht="75" x14ac:dyDescent="0.25">
      <c r="A184" s="179" t="s">
        <v>236</v>
      </c>
      <c r="B184" s="15" t="s">
        <v>237</v>
      </c>
      <c r="C184" s="167" t="s">
        <v>14</v>
      </c>
      <c r="D184" s="169" t="s">
        <v>299</v>
      </c>
      <c r="E184" s="171">
        <f>IF(D184&lt;&gt;"",IF(C184="Ex",VLOOKUP(D184,Hoja2!$A$7:$B$9,2,FALSE),IF(C184="ef",VLOOKUP(D184,Hoja2!$D$7:$E$9,2,FALSE),"")),"")</f>
        <v>0.7</v>
      </c>
      <c r="F184" s="169"/>
    </row>
    <row r="185" spans="1:6" ht="15.75" thickBot="1" x14ac:dyDescent="0.3">
      <c r="A185" s="180"/>
      <c r="B185" s="16" t="s">
        <v>238</v>
      </c>
      <c r="C185" s="168"/>
      <c r="D185" s="170"/>
      <c r="E185" s="172"/>
      <c r="F185" s="170"/>
    </row>
    <row r="186" spans="1:6" ht="60" x14ac:dyDescent="0.25">
      <c r="A186" s="179" t="s">
        <v>239</v>
      </c>
      <c r="B186" s="15" t="s">
        <v>240</v>
      </c>
      <c r="C186" s="167" t="s">
        <v>14</v>
      </c>
      <c r="D186" s="169" t="s">
        <v>299</v>
      </c>
      <c r="E186" s="171">
        <f>IF(D186&lt;&gt;"",IF(C186="Ex",VLOOKUP(D186,Hoja2!$A$7:$B$9,2,FALSE),IF(C186="ef",VLOOKUP(D186,Hoja2!$D$7:$E$9,2,FALSE),"")),"")</f>
        <v>0.7</v>
      </c>
      <c r="F186" s="169"/>
    </row>
    <row r="187" spans="1:6" ht="15.75" thickBot="1" x14ac:dyDescent="0.3">
      <c r="A187" s="180"/>
      <c r="B187" s="16" t="s">
        <v>241</v>
      </c>
      <c r="C187" s="168"/>
      <c r="D187" s="170"/>
      <c r="E187" s="172"/>
      <c r="F187" s="170"/>
    </row>
    <row r="188" spans="1:6" ht="45" x14ac:dyDescent="0.25">
      <c r="A188" s="179" t="s">
        <v>242</v>
      </c>
      <c r="B188" s="15" t="s">
        <v>243</v>
      </c>
      <c r="C188" s="167" t="s">
        <v>14</v>
      </c>
      <c r="D188" s="169" t="s">
        <v>299</v>
      </c>
      <c r="E188" s="171">
        <f>IF(D188&lt;&gt;"",IF(C188="Ex",VLOOKUP(D188,Hoja2!$A$7:$B$9,2,FALSE),IF(C188="ef",VLOOKUP(D188,Hoja2!$D$7:$E$9,2,FALSE),"")),"")</f>
        <v>0.7</v>
      </c>
      <c r="F188" s="169"/>
    </row>
    <row r="189" spans="1:6" ht="15.75" thickBot="1" x14ac:dyDescent="0.3">
      <c r="A189" s="180"/>
      <c r="B189" s="16" t="s">
        <v>244</v>
      </c>
      <c r="C189" s="168"/>
      <c r="D189" s="170"/>
      <c r="E189" s="172"/>
      <c r="F189" s="170"/>
    </row>
    <row r="190" spans="1:6" ht="30" x14ac:dyDescent="0.25">
      <c r="A190" s="179" t="s">
        <v>245</v>
      </c>
      <c r="B190" s="9" t="s">
        <v>246</v>
      </c>
      <c r="C190" s="167" t="s">
        <v>14</v>
      </c>
      <c r="D190" s="169" t="s">
        <v>299</v>
      </c>
      <c r="E190" s="171">
        <f>IF(D190&lt;&gt;"",IF(C190="Ex",VLOOKUP(D190,Hoja2!$A$7:$B$9,2,FALSE),IF(C190="ef",VLOOKUP(D190,Hoja2!$D$7:$E$9,2,FALSE),"")),"")</f>
        <v>0.7</v>
      </c>
      <c r="F190" s="169"/>
    </row>
    <row r="191" spans="1:6" ht="30.75" thickBot="1" x14ac:dyDescent="0.3">
      <c r="A191" s="180"/>
      <c r="B191" s="10" t="s">
        <v>247</v>
      </c>
      <c r="C191" s="168"/>
      <c r="D191" s="170"/>
      <c r="E191" s="172"/>
      <c r="F191" s="170"/>
    </row>
    <row r="192" spans="1:6" x14ac:dyDescent="0.25">
      <c r="A192" s="179" t="s">
        <v>248</v>
      </c>
      <c r="B192" s="14" t="s">
        <v>249</v>
      </c>
      <c r="C192" s="167" t="s">
        <v>14</v>
      </c>
      <c r="D192" s="169" t="s">
        <v>299</v>
      </c>
      <c r="E192" s="171">
        <f>IF(D192&lt;&gt;"",IF(C192="Ex",VLOOKUP(D192,Hoja2!$A$7:$B$9,2,FALSE),IF(C192="ef",VLOOKUP(D192,Hoja2!$D$7:$E$9,2,FALSE),"")),"")</f>
        <v>0.7</v>
      </c>
      <c r="F192" s="169"/>
    </row>
    <row r="193" spans="1:6" ht="30.75" thickBot="1" x14ac:dyDescent="0.3">
      <c r="A193" s="180"/>
      <c r="B193" s="10" t="s">
        <v>250</v>
      </c>
      <c r="C193" s="168"/>
      <c r="D193" s="170"/>
      <c r="E193" s="172"/>
      <c r="F193" s="170"/>
    </row>
    <row r="194" spans="1:6" x14ac:dyDescent="0.25">
      <c r="A194" s="189"/>
      <c r="B194" s="31" t="s">
        <v>251</v>
      </c>
      <c r="C194" s="189"/>
      <c r="D194" s="189"/>
      <c r="E194" s="191"/>
      <c r="F194" s="189"/>
    </row>
    <row r="195" spans="1:6" ht="30.75" thickBot="1" x14ac:dyDescent="0.3">
      <c r="A195" s="190"/>
      <c r="B195" s="32" t="s">
        <v>252</v>
      </c>
      <c r="C195" s="190"/>
      <c r="D195" s="190"/>
      <c r="E195" s="192"/>
      <c r="F195" s="190"/>
    </row>
    <row r="196" spans="1:6" ht="30" x14ac:dyDescent="0.25">
      <c r="A196" s="183"/>
      <c r="B196" s="29" t="s">
        <v>253</v>
      </c>
      <c r="C196" s="187" t="s">
        <v>4</v>
      </c>
      <c r="D196" s="185"/>
      <c r="E196" s="185" t="s">
        <v>6</v>
      </c>
      <c r="F196" s="185" t="s">
        <v>7</v>
      </c>
    </row>
    <row r="197" spans="1:6" ht="15.75" thickBot="1" x14ac:dyDescent="0.3">
      <c r="A197" s="184"/>
      <c r="B197" s="5" t="s">
        <v>254</v>
      </c>
      <c r="C197" s="188"/>
      <c r="D197" s="186"/>
      <c r="E197" s="186"/>
      <c r="F197" s="186"/>
    </row>
    <row r="198" spans="1:6" ht="75" x14ac:dyDescent="0.25">
      <c r="A198" s="181">
        <v>28</v>
      </c>
      <c r="B198" s="7" t="s">
        <v>255</v>
      </c>
      <c r="C198" s="181" t="s">
        <v>10</v>
      </c>
      <c r="D198" s="169" t="s">
        <v>299</v>
      </c>
      <c r="E198" s="171">
        <f>IF(D198&lt;&gt;"",IF(C198="Ex",VLOOKUP(D198,Hoja2!$A$7:$B$9,2,FALSE),IF(C198="ef",VLOOKUP(D198,Hoja2!$D$7:$E$9,2,FALSE),"")),"")</f>
        <v>0.3</v>
      </c>
      <c r="F198" s="169"/>
    </row>
    <row r="199" spans="1:6" ht="15.75" thickBot="1" x14ac:dyDescent="0.3">
      <c r="A199" s="182"/>
      <c r="B199" s="8" t="s">
        <v>256</v>
      </c>
      <c r="C199" s="182"/>
      <c r="D199" s="170"/>
      <c r="E199" s="172"/>
      <c r="F199" s="170"/>
    </row>
    <row r="200" spans="1:6" ht="60" x14ac:dyDescent="0.25">
      <c r="A200" s="179" t="s">
        <v>257</v>
      </c>
      <c r="B200" s="15" t="s">
        <v>258</v>
      </c>
      <c r="C200" s="181" t="s">
        <v>14</v>
      </c>
      <c r="D200" s="169" t="s">
        <v>299</v>
      </c>
      <c r="E200" s="171">
        <f>IF(D200&lt;&gt;"",IF(C200="Ex",VLOOKUP(D200,Hoja2!$A$7:$B$9,2,FALSE),IF(C200="ef",VLOOKUP(D200,Hoja2!$D$7:$E$9,2,FALSE),"")),"")</f>
        <v>0.7</v>
      </c>
      <c r="F200" s="169"/>
    </row>
    <row r="201" spans="1:6" ht="15.75" thickBot="1" x14ac:dyDescent="0.3">
      <c r="A201" s="180"/>
      <c r="B201" s="16" t="s">
        <v>259</v>
      </c>
      <c r="C201" s="182"/>
      <c r="D201" s="170"/>
      <c r="E201" s="172"/>
      <c r="F201" s="170"/>
    </row>
    <row r="202" spans="1:6" ht="45" x14ac:dyDescent="0.25">
      <c r="A202" s="179" t="s">
        <v>260</v>
      </c>
      <c r="B202" s="15" t="s">
        <v>261</v>
      </c>
      <c r="C202" s="181" t="s">
        <v>14</v>
      </c>
      <c r="D202" s="169" t="s">
        <v>299</v>
      </c>
      <c r="E202" s="171">
        <f>IF(D202&lt;&gt;"",IF(C202="Ex",VLOOKUP(D202,Hoja2!$A$7:$B$9,2,FALSE),IF(C202="ef",VLOOKUP(D202,Hoja2!$D$7:$E$9,2,FALSE),"")),"")</f>
        <v>0.7</v>
      </c>
      <c r="F202" s="169"/>
    </row>
    <row r="203" spans="1:6" ht="15.75" thickBot="1" x14ac:dyDescent="0.3">
      <c r="A203" s="180"/>
      <c r="B203" s="16" t="s">
        <v>262</v>
      </c>
      <c r="C203" s="182"/>
      <c r="D203" s="170"/>
      <c r="E203" s="172"/>
      <c r="F203" s="170"/>
    </row>
    <row r="204" spans="1:6" ht="15.75" thickBot="1" x14ac:dyDescent="0.3">
      <c r="A204" s="35"/>
      <c r="B204" s="33" t="s">
        <v>263</v>
      </c>
      <c r="C204" s="4"/>
      <c r="D204" s="4"/>
      <c r="E204" s="42"/>
      <c r="F204" s="4"/>
    </row>
    <row r="205" spans="1:6" ht="15.75" thickBot="1" x14ac:dyDescent="0.3">
      <c r="A205" s="30"/>
      <c r="B205" s="34" t="s">
        <v>263</v>
      </c>
      <c r="C205" s="6" t="s">
        <v>4</v>
      </c>
      <c r="D205" s="5"/>
      <c r="E205" s="5" t="s">
        <v>6</v>
      </c>
      <c r="F205" s="5" t="s">
        <v>7</v>
      </c>
    </row>
    <row r="206" spans="1:6" ht="30" x14ac:dyDescent="0.25">
      <c r="A206" s="181">
        <v>29</v>
      </c>
      <c r="B206" s="12" t="s">
        <v>264</v>
      </c>
      <c r="C206" s="181" t="s">
        <v>10</v>
      </c>
      <c r="D206" s="169" t="s">
        <v>299</v>
      </c>
      <c r="E206" s="171">
        <f>IF(D206&lt;&gt;"",IF(C206="Ex",VLOOKUP(D206,Hoja2!$A$7:$B$9,2,FALSE),IF(C206="ef",VLOOKUP(D206,Hoja2!$D$7:$E$9,2,FALSE),"")),"")</f>
        <v>0.3</v>
      </c>
      <c r="F206" s="169"/>
    </row>
    <row r="207" spans="1:6" ht="15.75" thickBot="1" x14ac:dyDescent="0.3">
      <c r="A207" s="182"/>
      <c r="B207" s="13" t="s">
        <v>265</v>
      </c>
      <c r="C207" s="182"/>
      <c r="D207" s="170"/>
      <c r="E207" s="172"/>
      <c r="F207" s="170"/>
    </row>
    <row r="208" spans="1:6" x14ac:dyDescent="0.25">
      <c r="A208" s="179" t="s">
        <v>266</v>
      </c>
      <c r="B208" s="9" t="s">
        <v>267</v>
      </c>
      <c r="C208" s="181" t="s">
        <v>14</v>
      </c>
      <c r="D208" s="169" t="s">
        <v>299</v>
      </c>
      <c r="E208" s="171">
        <f>IF(D208&lt;&gt;"",IF(C208="Ex",VLOOKUP(D208,Hoja2!$A$7:$B$9,2,FALSE),IF(C208="ef",VLOOKUP(D208,Hoja2!$D$7:$E$9,2,FALSE),"")),"")</f>
        <v>0.7</v>
      </c>
      <c r="F208" s="169"/>
    </row>
    <row r="209" spans="1:6" ht="15.75" thickBot="1" x14ac:dyDescent="0.3">
      <c r="A209" s="180"/>
      <c r="B209" s="10" t="s">
        <v>268</v>
      </c>
      <c r="C209" s="182"/>
      <c r="D209" s="170"/>
      <c r="E209" s="172"/>
      <c r="F209" s="170"/>
    </row>
    <row r="210" spans="1:6" ht="45" x14ac:dyDescent="0.25">
      <c r="A210" s="181">
        <v>30</v>
      </c>
      <c r="B210" s="7" t="s">
        <v>269</v>
      </c>
      <c r="C210" s="181" t="s">
        <v>10</v>
      </c>
      <c r="D210" s="169" t="s">
        <v>299</v>
      </c>
      <c r="E210" s="171">
        <f>IF(D210&lt;&gt;"",IF(C210="Ex",VLOOKUP(D210,Hoja2!$A$7:$B$9,2,FALSE),IF(C210="ef",VLOOKUP(D210,Hoja2!$D$7:$E$9,2,FALSE),"")),"")</f>
        <v>0.3</v>
      </c>
      <c r="F210" s="169"/>
    </row>
    <row r="211" spans="1:6" ht="15.75" thickBot="1" x14ac:dyDescent="0.3">
      <c r="A211" s="182"/>
      <c r="B211" s="8" t="s">
        <v>270</v>
      </c>
      <c r="C211" s="182"/>
      <c r="D211" s="170"/>
      <c r="E211" s="172"/>
      <c r="F211" s="170"/>
    </row>
    <row r="212" spans="1:6" x14ac:dyDescent="0.25">
      <c r="A212" s="179" t="s">
        <v>271</v>
      </c>
      <c r="B212" s="9" t="s">
        <v>272</v>
      </c>
      <c r="C212" s="181" t="s">
        <v>14</v>
      </c>
      <c r="D212" s="169" t="s">
        <v>299</v>
      </c>
      <c r="E212" s="171">
        <f>IF(D212&lt;&gt;"",IF(C212="Ex",VLOOKUP(D212,Hoja2!$A$7:$B$9,2,FALSE),IF(C212="ef",VLOOKUP(D212,Hoja2!$D$7:$E$9,2,FALSE),"")),"")</f>
        <v>0.7</v>
      </c>
      <c r="F212" s="169"/>
    </row>
    <row r="213" spans="1:6" ht="30.75" thickBot="1" x14ac:dyDescent="0.3">
      <c r="A213" s="180"/>
      <c r="B213" s="10" t="s">
        <v>273</v>
      </c>
      <c r="C213" s="182"/>
      <c r="D213" s="170"/>
      <c r="E213" s="172"/>
      <c r="F213" s="170"/>
    </row>
    <row r="214" spans="1:6" x14ac:dyDescent="0.25">
      <c r="A214" s="179" t="s">
        <v>274</v>
      </c>
      <c r="B214" s="14" t="s">
        <v>275</v>
      </c>
      <c r="C214" s="181" t="s">
        <v>14</v>
      </c>
      <c r="D214" s="169" t="s">
        <v>299</v>
      </c>
      <c r="E214" s="171">
        <f>IF(D214&lt;&gt;"",IF(C214="Ex",VLOOKUP(D214,Hoja2!$A$7:$B$9,2,FALSE),IF(C214="ef",VLOOKUP(D214,Hoja2!$D$7:$E$9,2,FALSE),"")),"")</f>
        <v>0.7</v>
      </c>
      <c r="F214" s="169"/>
    </row>
    <row r="215" spans="1:6" ht="15.75" thickBot="1" x14ac:dyDescent="0.3">
      <c r="A215" s="180"/>
      <c r="B215" s="10" t="s">
        <v>276</v>
      </c>
      <c r="C215" s="182"/>
      <c r="D215" s="170"/>
      <c r="E215" s="172"/>
      <c r="F215" s="170"/>
    </row>
    <row r="216" spans="1:6" ht="30" x14ac:dyDescent="0.25">
      <c r="A216" s="179" t="s">
        <v>277</v>
      </c>
      <c r="B216" s="15" t="s">
        <v>278</v>
      </c>
      <c r="C216" s="181" t="s">
        <v>14</v>
      </c>
      <c r="D216" s="169" t="s">
        <v>299</v>
      </c>
      <c r="E216" s="171">
        <f>IF(D216&lt;&gt;"",IF(C216="Ex",VLOOKUP(D216,Hoja2!$A$7:$B$9,2,FALSE),IF(C216="ef",VLOOKUP(D216,Hoja2!$D$7:$E$9,2,FALSE),"")),"")</f>
        <v>0.7</v>
      </c>
      <c r="F216" s="169"/>
    </row>
    <row r="217" spans="1:6" ht="15.75" thickBot="1" x14ac:dyDescent="0.3">
      <c r="A217" s="180"/>
      <c r="B217" s="16" t="s">
        <v>279</v>
      </c>
      <c r="C217" s="182"/>
      <c r="D217" s="170"/>
      <c r="E217" s="172"/>
      <c r="F217" s="170"/>
    </row>
    <row r="218" spans="1:6" ht="45" x14ac:dyDescent="0.25">
      <c r="A218" s="179" t="s">
        <v>280</v>
      </c>
      <c r="B218" s="15" t="s">
        <v>281</v>
      </c>
      <c r="C218" s="181" t="s">
        <v>14</v>
      </c>
      <c r="D218" s="169" t="s">
        <v>299</v>
      </c>
      <c r="E218" s="171">
        <f>IF(D218&lt;&gt;"",IF(C218="Ex",VLOOKUP(D218,Hoja2!$A$7:$B$9,2,FALSE),IF(C218="ef",VLOOKUP(D218,Hoja2!$D$7:$E$9,2,FALSE),"")),"")</f>
        <v>0.7</v>
      </c>
      <c r="F218" s="169"/>
    </row>
    <row r="219" spans="1:6" ht="15.75" thickBot="1" x14ac:dyDescent="0.3">
      <c r="A219" s="180"/>
      <c r="B219" s="16" t="s">
        <v>107</v>
      </c>
      <c r="C219" s="182"/>
      <c r="D219" s="170"/>
      <c r="E219" s="172"/>
      <c r="F219" s="170"/>
    </row>
    <row r="220" spans="1:6" ht="30" x14ac:dyDescent="0.25">
      <c r="A220" s="181">
        <v>31</v>
      </c>
      <c r="B220" s="7" t="s">
        <v>282</v>
      </c>
      <c r="C220" s="181" t="s">
        <v>10</v>
      </c>
      <c r="D220" s="169" t="s">
        <v>299</v>
      </c>
      <c r="E220" s="171">
        <f>IF(D220&lt;&gt;"",IF(C220="Ex",VLOOKUP(D220,Hoja2!$A$7:$B$9,2,FALSE),IF(C220="ef",VLOOKUP(D220,Hoja2!$D$7:$E$9,2,FALSE),"")),"")</f>
        <v>0.3</v>
      </c>
      <c r="F220" s="169"/>
    </row>
    <row r="221" spans="1:6" ht="15.75" thickBot="1" x14ac:dyDescent="0.3">
      <c r="A221" s="182"/>
      <c r="B221" s="8" t="s">
        <v>283</v>
      </c>
      <c r="C221" s="182"/>
      <c r="D221" s="170"/>
      <c r="E221" s="172"/>
      <c r="F221" s="170"/>
    </row>
    <row r="222" spans="1:6" ht="45" x14ac:dyDescent="0.25">
      <c r="A222" s="179" t="s">
        <v>284</v>
      </c>
      <c r="B222" s="15" t="s">
        <v>285</v>
      </c>
      <c r="C222" s="181" t="s">
        <v>14</v>
      </c>
      <c r="D222" s="169" t="s">
        <v>299</v>
      </c>
      <c r="E222" s="171">
        <f>IF(D222&lt;&gt;"",IF(C222="Ex",VLOOKUP(D222,Hoja2!$A$7:$B$9,2,FALSE),IF(C222="ef",VLOOKUP(D222,Hoja2!$D$7:$E$9,2,FALSE),"")),"")</f>
        <v>0.7</v>
      </c>
      <c r="F222" s="169"/>
    </row>
    <row r="223" spans="1:6" ht="15.75" thickBot="1" x14ac:dyDescent="0.3">
      <c r="A223" s="180"/>
      <c r="B223" s="16" t="s">
        <v>286</v>
      </c>
      <c r="C223" s="182"/>
      <c r="D223" s="170"/>
      <c r="E223" s="172"/>
      <c r="F223" s="170"/>
    </row>
    <row r="224" spans="1:6" ht="60" x14ac:dyDescent="0.25">
      <c r="A224" s="181">
        <v>32</v>
      </c>
      <c r="B224" s="7" t="s">
        <v>287</v>
      </c>
      <c r="C224" s="181" t="s">
        <v>10</v>
      </c>
      <c r="D224" s="169" t="s">
        <v>299</v>
      </c>
      <c r="E224" s="171">
        <f>IF(D224&lt;&gt;"",IF(C224="Ex",VLOOKUP(D224,Hoja2!$A$7:$B$9,2,FALSE),IF(C224="ef",VLOOKUP(D224,Hoja2!$D$7:$E$9,2,FALSE),"")),"")</f>
        <v>0.3</v>
      </c>
      <c r="F224" s="169"/>
    </row>
    <row r="225" spans="1:14" ht="15.75" thickBot="1" x14ac:dyDescent="0.3">
      <c r="A225" s="182"/>
      <c r="B225" s="8" t="s">
        <v>13</v>
      </c>
      <c r="C225" s="182"/>
      <c r="D225" s="170"/>
      <c r="E225" s="172"/>
      <c r="F225" s="170"/>
    </row>
    <row r="226" spans="1:14" x14ac:dyDescent="0.25">
      <c r="A226" s="179" t="s">
        <v>288</v>
      </c>
      <c r="B226" s="9" t="s">
        <v>289</v>
      </c>
      <c r="C226" s="181" t="s">
        <v>14</v>
      </c>
      <c r="D226" s="169" t="s">
        <v>299</v>
      </c>
      <c r="E226" s="171">
        <f>IF(D226&lt;&gt;"",IF(C226="Ex",VLOOKUP(D226,Hoja2!$A$7:$B$9,2,FALSE),IF(C226="ef",VLOOKUP(D226,Hoja2!$D$7:$E$9,2,FALSE),"")),"")</f>
        <v>0.7</v>
      </c>
      <c r="F226" s="169"/>
    </row>
    <row r="227" spans="1:14" ht="15.75" thickBot="1" x14ac:dyDescent="0.3">
      <c r="A227" s="180"/>
      <c r="B227" s="10" t="s">
        <v>290</v>
      </c>
      <c r="C227" s="182"/>
      <c r="D227" s="170"/>
      <c r="E227" s="172"/>
      <c r="F227" s="170"/>
    </row>
    <row r="228" spans="1:14" ht="45" x14ac:dyDescent="0.25">
      <c r="A228" s="179" t="s">
        <v>291</v>
      </c>
      <c r="B228" s="15" t="s">
        <v>292</v>
      </c>
      <c r="C228" s="181" t="s">
        <v>14</v>
      </c>
      <c r="D228" s="169" t="s">
        <v>299</v>
      </c>
      <c r="E228" s="171">
        <f>IF(D228&lt;&gt;"",IF(C228="Ex",VLOOKUP(D228,Hoja2!$A$7:$B$9,2,FALSE),IF(C228="ef",VLOOKUP(D228,Hoja2!$D$7:$E$9,2,FALSE),"")),"")</f>
        <v>0.7</v>
      </c>
      <c r="F228" s="169"/>
    </row>
    <row r="229" spans="1:14" ht="15.75" thickBot="1" x14ac:dyDescent="0.3">
      <c r="A229" s="180"/>
      <c r="B229" s="16" t="s">
        <v>293</v>
      </c>
      <c r="C229" s="182"/>
      <c r="D229" s="170"/>
      <c r="E229" s="172"/>
      <c r="F229" s="170"/>
    </row>
    <row r="230" spans="1:14" ht="15.75" thickBot="1" x14ac:dyDescent="0.3">
      <c r="A230" s="30"/>
      <c r="B230" s="36"/>
      <c r="C230" s="36"/>
      <c r="D230" s="5" t="s">
        <v>6</v>
      </c>
      <c r="E230" s="5">
        <f>SUM(E5:E229)</f>
        <v>60.700000000000053</v>
      </c>
      <c r="F230" s="36"/>
    </row>
    <row r="231" spans="1:14" ht="17.25" thickBot="1" x14ac:dyDescent="0.3">
      <c r="A231" s="37"/>
      <c r="K231" s="47"/>
      <c r="M231" t="s">
        <v>302</v>
      </c>
      <c r="N231" t="s">
        <v>303</v>
      </c>
    </row>
    <row r="232" spans="1:14" ht="15.75" thickBot="1" x14ac:dyDescent="0.3">
      <c r="B232" s="38" t="s">
        <v>294</v>
      </c>
      <c r="C232" s="39">
        <v>5</v>
      </c>
      <c r="D232" s="46" t="s">
        <v>304</v>
      </c>
      <c r="E232" s="45">
        <f ca="1">SUMIF(C5:E229,"Ex",E5:E229)</f>
        <v>9.6000000000000014</v>
      </c>
      <c r="F232">
        <f ca="1">E232/32</f>
        <v>0.30000000000000004</v>
      </c>
      <c r="J232">
        <v>32</v>
      </c>
      <c r="K232">
        <f>30%</f>
        <v>0.3</v>
      </c>
      <c r="M232">
        <f>9.6/32</f>
        <v>0.3</v>
      </c>
      <c r="N232">
        <f>51.1/73</f>
        <v>0.70000000000000007</v>
      </c>
    </row>
    <row r="233" spans="1:14" ht="15.75" thickBot="1" x14ac:dyDescent="0.3">
      <c r="B233" s="20" t="s">
        <v>295</v>
      </c>
      <c r="C233" s="40">
        <v>32</v>
      </c>
      <c r="D233" s="46" t="s">
        <v>305</v>
      </c>
      <c r="E233" s="45">
        <f ca="1">SUMIF(C5:E229,"ef",E5:E229)</f>
        <v>51.100000000000058</v>
      </c>
      <c r="F233">
        <f ca="1">E233/73</f>
        <v>0.70000000000000084</v>
      </c>
      <c r="J233">
        <v>32</v>
      </c>
      <c r="K233">
        <f>70%</f>
        <v>0.7</v>
      </c>
      <c r="M233">
        <f>M232*5</f>
        <v>1.5</v>
      </c>
      <c r="N233">
        <f>N232*5</f>
        <v>3.5000000000000004</v>
      </c>
    </row>
    <row r="234" spans="1:14" ht="15.75" thickBot="1" x14ac:dyDescent="0.3">
      <c r="B234" s="20" t="s">
        <v>296</v>
      </c>
      <c r="C234" s="48">
        <f>E230</f>
        <v>60.700000000000053</v>
      </c>
      <c r="F234">
        <f ca="1">(F232+F233)*5</f>
        <v>5.0000000000000044</v>
      </c>
    </row>
    <row r="235" spans="1:14" ht="15.75" thickBot="1" x14ac:dyDescent="0.3">
      <c r="B235" s="20" t="s">
        <v>297</v>
      </c>
      <c r="C235" s="48">
        <f ca="1">(((SUMIF(C5:E229,"Ex",E5:E229)/32)*5)+(SUMIF(C5:E229,"ef",E5:E229)/73)*5)</f>
        <v>5.0000000000000044</v>
      </c>
    </row>
    <row r="236" spans="1:14" ht="15.75" thickBot="1" x14ac:dyDescent="0.3">
      <c r="B236" s="41" t="s">
        <v>298</v>
      </c>
      <c r="C236" s="18" t="str">
        <f ca="1">IF(C235&lt;3,"DEFICIENTE",IF(AND(C235&gt;=3,C235&lt;4),"ADECUADO",IF(C235&gt;=4,"EFICIENTE")))</f>
        <v>EFICIENTE</v>
      </c>
    </row>
  </sheetData>
  <autoFilter ref="C4:C230"/>
  <mergeCells count="540">
    <mergeCell ref="A226:A227"/>
    <mergeCell ref="C226:C227"/>
    <mergeCell ref="D226:D227"/>
    <mergeCell ref="E226:E227"/>
    <mergeCell ref="F226:F227"/>
    <mergeCell ref="A228:A229"/>
    <mergeCell ref="C228:C229"/>
    <mergeCell ref="D228:D229"/>
    <mergeCell ref="E228:E229"/>
    <mergeCell ref="F228:F229"/>
    <mergeCell ref="A222:A223"/>
    <mergeCell ref="C222:C223"/>
    <mergeCell ref="D222:D223"/>
    <mergeCell ref="E222:E223"/>
    <mergeCell ref="F222:F223"/>
    <mergeCell ref="A224:A225"/>
    <mergeCell ref="C224:C225"/>
    <mergeCell ref="D224:D225"/>
    <mergeCell ref="E224:E225"/>
    <mergeCell ref="F224:F225"/>
    <mergeCell ref="A218:A219"/>
    <mergeCell ref="C218:C219"/>
    <mergeCell ref="D218:D219"/>
    <mergeCell ref="E218:E219"/>
    <mergeCell ref="F218:F219"/>
    <mergeCell ref="A220:A221"/>
    <mergeCell ref="C220:C221"/>
    <mergeCell ref="D220:D221"/>
    <mergeCell ref="E220:E221"/>
    <mergeCell ref="F220:F221"/>
    <mergeCell ref="A214:A215"/>
    <mergeCell ref="C214:C215"/>
    <mergeCell ref="D214:D215"/>
    <mergeCell ref="E214:E215"/>
    <mergeCell ref="F214:F215"/>
    <mergeCell ref="A216:A217"/>
    <mergeCell ref="C216:C217"/>
    <mergeCell ref="D216:D217"/>
    <mergeCell ref="E216:E217"/>
    <mergeCell ref="F216:F217"/>
    <mergeCell ref="A210:A211"/>
    <mergeCell ref="C210:C211"/>
    <mergeCell ref="D210:D211"/>
    <mergeCell ref="E210:E211"/>
    <mergeCell ref="F210:F211"/>
    <mergeCell ref="A212:A213"/>
    <mergeCell ref="C212:C213"/>
    <mergeCell ref="D212:D213"/>
    <mergeCell ref="E212:E213"/>
    <mergeCell ref="F212:F213"/>
    <mergeCell ref="A206:A207"/>
    <mergeCell ref="C206:C207"/>
    <mergeCell ref="D206:D207"/>
    <mergeCell ref="E206:E207"/>
    <mergeCell ref="F206:F207"/>
    <mergeCell ref="A208:A209"/>
    <mergeCell ref="C208:C209"/>
    <mergeCell ref="D208:D209"/>
    <mergeCell ref="E208:E209"/>
    <mergeCell ref="F208:F209"/>
    <mergeCell ref="A200:A201"/>
    <mergeCell ref="C200:C201"/>
    <mergeCell ref="D200:D201"/>
    <mergeCell ref="E200:E201"/>
    <mergeCell ref="F200:F201"/>
    <mergeCell ref="A202:A203"/>
    <mergeCell ref="C202:C203"/>
    <mergeCell ref="D202:D203"/>
    <mergeCell ref="E202:E203"/>
    <mergeCell ref="F202:F203"/>
    <mergeCell ref="A196:A197"/>
    <mergeCell ref="C196:C197"/>
    <mergeCell ref="D196:D197"/>
    <mergeCell ref="E196:E197"/>
    <mergeCell ref="F196:F197"/>
    <mergeCell ref="A198:A199"/>
    <mergeCell ref="C198:C199"/>
    <mergeCell ref="D198:D199"/>
    <mergeCell ref="E198:E199"/>
    <mergeCell ref="F198:F199"/>
    <mergeCell ref="A192:A193"/>
    <mergeCell ref="C192:C193"/>
    <mergeCell ref="D192:D193"/>
    <mergeCell ref="E192:E193"/>
    <mergeCell ref="F192:F193"/>
    <mergeCell ref="A194:A195"/>
    <mergeCell ref="C194:C195"/>
    <mergeCell ref="D194:D195"/>
    <mergeCell ref="E194:E195"/>
    <mergeCell ref="F194:F195"/>
    <mergeCell ref="A188:A189"/>
    <mergeCell ref="C188:C189"/>
    <mergeCell ref="D188:D189"/>
    <mergeCell ref="E188:E189"/>
    <mergeCell ref="F188:F189"/>
    <mergeCell ref="A190:A191"/>
    <mergeCell ref="C190:C191"/>
    <mergeCell ref="D190:D191"/>
    <mergeCell ref="E190:E191"/>
    <mergeCell ref="F190:F191"/>
    <mergeCell ref="A184:A185"/>
    <mergeCell ref="C184:C185"/>
    <mergeCell ref="D184:D185"/>
    <mergeCell ref="E184:E185"/>
    <mergeCell ref="F184:F185"/>
    <mergeCell ref="A186:A187"/>
    <mergeCell ref="C186:C187"/>
    <mergeCell ref="D186:D187"/>
    <mergeCell ref="E186:E187"/>
    <mergeCell ref="F186:F187"/>
    <mergeCell ref="A180:A181"/>
    <mergeCell ref="C180:C181"/>
    <mergeCell ref="D180:D181"/>
    <mergeCell ref="E180:E181"/>
    <mergeCell ref="F180:F181"/>
    <mergeCell ref="A182:A183"/>
    <mergeCell ref="C182:C183"/>
    <mergeCell ref="D182:D183"/>
    <mergeCell ref="E182:E183"/>
    <mergeCell ref="F182:F183"/>
    <mergeCell ref="A176:A177"/>
    <mergeCell ref="C176:C177"/>
    <mergeCell ref="D176:D177"/>
    <mergeCell ref="E176:E177"/>
    <mergeCell ref="F176:F177"/>
    <mergeCell ref="A178:A179"/>
    <mergeCell ref="C178:C179"/>
    <mergeCell ref="D178:D179"/>
    <mergeCell ref="E178:E179"/>
    <mergeCell ref="F178:F179"/>
    <mergeCell ref="A172:A173"/>
    <mergeCell ref="C172:C173"/>
    <mergeCell ref="D172:D173"/>
    <mergeCell ref="E172:E173"/>
    <mergeCell ref="F172:F173"/>
    <mergeCell ref="A174:A175"/>
    <mergeCell ref="C174:C175"/>
    <mergeCell ref="D174:D175"/>
    <mergeCell ref="E174:E175"/>
    <mergeCell ref="F174:F175"/>
    <mergeCell ref="A167:A168"/>
    <mergeCell ref="C167:C168"/>
    <mergeCell ref="D167:D168"/>
    <mergeCell ref="E167:E168"/>
    <mergeCell ref="F167:F168"/>
    <mergeCell ref="A169:A170"/>
    <mergeCell ref="C169:C170"/>
    <mergeCell ref="D169:D170"/>
    <mergeCell ref="E169:E170"/>
    <mergeCell ref="F169:F170"/>
    <mergeCell ref="A163:A164"/>
    <mergeCell ref="C163:C164"/>
    <mergeCell ref="D163:D164"/>
    <mergeCell ref="E163:E164"/>
    <mergeCell ref="F163:F164"/>
    <mergeCell ref="A165:A166"/>
    <mergeCell ref="C165:C166"/>
    <mergeCell ref="D165:D166"/>
    <mergeCell ref="E165:E166"/>
    <mergeCell ref="F165:F166"/>
    <mergeCell ref="A159:A160"/>
    <mergeCell ref="C159:C160"/>
    <mergeCell ref="D159:D160"/>
    <mergeCell ref="E159:E160"/>
    <mergeCell ref="F159:F160"/>
    <mergeCell ref="A161:A162"/>
    <mergeCell ref="C161:C162"/>
    <mergeCell ref="D161:D162"/>
    <mergeCell ref="E161:E162"/>
    <mergeCell ref="F161:F162"/>
    <mergeCell ref="A155:A156"/>
    <mergeCell ref="C155:C156"/>
    <mergeCell ref="D155:D156"/>
    <mergeCell ref="E155:E156"/>
    <mergeCell ref="F155:F156"/>
    <mergeCell ref="A157:A158"/>
    <mergeCell ref="C157:C158"/>
    <mergeCell ref="D157:D158"/>
    <mergeCell ref="E157:E158"/>
    <mergeCell ref="F157:F158"/>
    <mergeCell ref="A151:A152"/>
    <mergeCell ref="C151:C152"/>
    <mergeCell ref="D151:D152"/>
    <mergeCell ref="E151:E152"/>
    <mergeCell ref="F151:F152"/>
    <mergeCell ref="A153:A154"/>
    <mergeCell ref="C153:C154"/>
    <mergeCell ref="D153:D154"/>
    <mergeCell ref="E153:E154"/>
    <mergeCell ref="F153:F154"/>
    <mergeCell ref="A147:A148"/>
    <mergeCell ref="C147:C148"/>
    <mergeCell ref="D147:D148"/>
    <mergeCell ref="E147:E148"/>
    <mergeCell ref="F147:F148"/>
    <mergeCell ref="A149:A150"/>
    <mergeCell ref="C149:C150"/>
    <mergeCell ref="D149:D150"/>
    <mergeCell ref="E149:E150"/>
    <mergeCell ref="F149:F150"/>
    <mergeCell ref="A143:A144"/>
    <mergeCell ref="C143:C144"/>
    <mergeCell ref="D143:D144"/>
    <mergeCell ref="E143:E144"/>
    <mergeCell ref="F143:F144"/>
    <mergeCell ref="A145:A146"/>
    <mergeCell ref="C145:C146"/>
    <mergeCell ref="D145:D146"/>
    <mergeCell ref="E145:E146"/>
    <mergeCell ref="F145:F146"/>
    <mergeCell ref="A138:A139"/>
    <mergeCell ref="C138:C139"/>
    <mergeCell ref="D138:D139"/>
    <mergeCell ref="E138:E139"/>
    <mergeCell ref="F138:F139"/>
    <mergeCell ref="A141:A142"/>
    <mergeCell ref="C141:C142"/>
    <mergeCell ref="D141:D142"/>
    <mergeCell ref="E141:E142"/>
    <mergeCell ref="F141:F142"/>
    <mergeCell ref="A134:A135"/>
    <mergeCell ref="C134:C135"/>
    <mergeCell ref="D134:D135"/>
    <mergeCell ref="E134:E135"/>
    <mergeCell ref="F134:F135"/>
    <mergeCell ref="A136:A137"/>
    <mergeCell ref="C136:C137"/>
    <mergeCell ref="D136:D137"/>
    <mergeCell ref="E136:E137"/>
    <mergeCell ref="F136:F137"/>
    <mergeCell ref="A129:A130"/>
    <mergeCell ref="C129:C130"/>
    <mergeCell ref="D129:D130"/>
    <mergeCell ref="E129:E130"/>
    <mergeCell ref="F129:F130"/>
    <mergeCell ref="A131:A132"/>
    <mergeCell ref="C131:C132"/>
    <mergeCell ref="D131:D132"/>
    <mergeCell ref="E131:E132"/>
    <mergeCell ref="F131:F132"/>
    <mergeCell ref="A125:A126"/>
    <mergeCell ref="C125:C126"/>
    <mergeCell ref="D125:D126"/>
    <mergeCell ref="E125:E126"/>
    <mergeCell ref="F125:F126"/>
    <mergeCell ref="A127:A128"/>
    <mergeCell ref="C127:C128"/>
    <mergeCell ref="D127:D128"/>
    <mergeCell ref="E127:E128"/>
    <mergeCell ref="F127:F128"/>
    <mergeCell ref="A121:A122"/>
    <mergeCell ref="C121:C122"/>
    <mergeCell ref="D121:D122"/>
    <mergeCell ref="E121:E122"/>
    <mergeCell ref="F121:F122"/>
    <mergeCell ref="A123:A124"/>
    <mergeCell ref="C123:C124"/>
    <mergeCell ref="D123:D124"/>
    <mergeCell ref="E123:E124"/>
    <mergeCell ref="F123:F124"/>
    <mergeCell ref="A117:A118"/>
    <mergeCell ref="C117:C118"/>
    <mergeCell ref="D117:D118"/>
    <mergeCell ref="E117:E118"/>
    <mergeCell ref="F117:F118"/>
    <mergeCell ref="A119:A120"/>
    <mergeCell ref="C119:C120"/>
    <mergeCell ref="D119:D120"/>
    <mergeCell ref="E119:E120"/>
    <mergeCell ref="F119:F120"/>
    <mergeCell ref="A113:A114"/>
    <mergeCell ref="C113:C114"/>
    <mergeCell ref="D113:D114"/>
    <mergeCell ref="E113:E114"/>
    <mergeCell ref="F113:F114"/>
    <mergeCell ref="A115:A116"/>
    <mergeCell ref="C115:C116"/>
    <mergeCell ref="D115:D116"/>
    <mergeCell ref="E115:E116"/>
    <mergeCell ref="F115:F116"/>
    <mergeCell ref="A109:A110"/>
    <mergeCell ref="C109:C110"/>
    <mergeCell ref="D109:D110"/>
    <mergeCell ref="E109:E110"/>
    <mergeCell ref="F109:F110"/>
    <mergeCell ref="A111:A112"/>
    <mergeCell ref="C111:C112"/>
    <mergeCell ref="D111:D112"/>
    <mergeCell ref="E111:E112"/>
    <mergeCell ref="F111:F112"/>
    <mergeCell ref="A105:A106"/>
    <mergeCell ref="C105:C106"/>
    <mergeCell ref="D105:D106"/>
    <mergeCell ref="E105:E106"/>
    <mergeCell ref="F105:F106"/>
    <mergeCell ref="A107:A108"/>
    <mergeCell ref="C107:C108"/>
    <mergeCell ref="D107:D108"/>
    <mergeCell ref="E107:E108"/>
    <mergeCell ref="F107:F108"/>
    <mergeCell ref="A100:A101"/>
    <mergeCell ref="C100:C101"/>
    <mergeCell ref="D100:D101"/>
    <mergeCell ref="E100:E101"/>
    <mergeCell ref="F100:F101"/>
    <mergeCell ref="A103:A104"/>
    <mergeCell ref="C103:C104"/>
    <mergeCell ref="D103:D104"/>
    <mergeCell ref="E103:E104"/>
    <mergeCell ref="F103:F104"/>
    <mergeCell ref="A96:A97"/>
    <mergeCell ref="C96:C97"/>
    <mergeCell ref="D96:D97"/>
    <mergeCell ref="E96:E97"/>
    <mergeCell ref="F96:F97"/>
    <mergeCell ref="A98:A99"/>
    <mergeCell ref="C98:C99"/>
    <mergeCell ref="D98:D99"/>
    <mergeCell ref="E98:E99"/>
    <mergeCell ref="F98:F99"/>
    <mergeCell ref="A91:A92"/>
    <mergeCell ref="C91:C92"/>
    <mergeCell ref="D91:D92"/>
    <mergeCell ref="E91:E92"/>
    <mergeCell ref="F91:F92"/>
    <mergeCell ref="A94:A95"/>
    <mergeCell ref="C94:C95"/>
    <mergeCell ref="D94:D95"/>
    <mergeCell ref="E94:E95"/>
    <mergeCell ref="F94:F95"/>
    <mergeCell ref="A87:A88"/>
    <mergeCell ref="C87:C88"/>
    <mergeCell ref="D87:D88"/>
    <mergeCell ref="E87:E88"/>
    <mergeCell ref="F87:F88"/>
    <mergeCell ref="A89:A90"/>
    <mergeCell ref="C89:C90"/>
    <mergeCell ref="D89:D90"/>
    <mergeCell ref="E89:E90"/>
    <mergeCell ref="F89:F90"/>
    <mergeCell ref="A83:A84"/>
    <mergeCell ref="C83:C84"/>
    <mergeCell ref="D83:D84"/>
    <mergeCell ref="E83:E84"/>
    <mergeCell ref="F83:F84"/>
    <mergeCell ref="A85:A86"/>
    <mergeCell ref="C85:C86"/>
    <mergeCell ref="D85:D86"/>
    <mergeCell ref="E85:E86"/>
    <mergeCell ref="F85:F86"/>
    <mergeCell ref="A79:A80"/>
    <mergeCell ref="C79:C80"/>
    <mergeCell ref="D79:D80"/>
    <mergeCell ref="E79:E80"/>
    <mergeCell ref="F79:F80"/>
    <mergeCell ref="A81:A82"/>
    <mergeCell ref="C81:C82"/>
    <mergeCell ref="D81:D82"/>
    <mergeCell ref="E81:E82"/>
    <mergeCell ref="F81:F82"/>
    <mergeCell ref="A72:A73"/>
    <mergeCell ref="C72:C73"/>
    <mergeCell ref="D72:D73"/>
    <mergeCell ref="E72:E73"/>
    <mergeCell ref="F72:F73"/>
    <mergeCell ref="A77:A78"/>
    <mergeCell ref="C77:C78"/>
    <mergeCell ref="D77:D78"/>
    <mergeCell ref="E77:E78"/>
    <mergeCell ref="F77:F78"/>
    <mergeCell ref="A68:A69"/>
    <mergeCell ref="C68:C69"/>
    <mergeCell ref="D68:D69"/>
    <mergeCell ref="E68:E69"/>
    <mergeCell ref="F68:F69"/>
    <mergeCell ref="A70:A71"/>
    <mergeCell ref="C70:C71"/>
    <mergeCell ref="D70:D71"/>
    <mergeCell ref="E70:E71"/>
    <mergeCell ref="F70:F71"/>
    <mergeCell ref="A64:A65"/>
    <mergeCell ref="C64:C65"/>
    <mergeCell ref="D64:D65"/>
    <mergeCell ref="E64:E65"/>
    <mergeCell ref="F64:F65"/>
    <mergeCell ref="A66:A67"/>
    <mergeCell ref="C66:C67"/>
    <mergeCell ref="D66:D67"/>
    <mergeCell ref="E66:E67"/>
    <mergeCell ref="F66:F67"/>
    <mergeCell ref="A60:A61"/>
    <mergeCell ref="C60:C61"/>
    <mergeCell ref="D60:D61"/>
    <mergeCell ref="E60:E61"/>
    <mergeCell ref="F60:F61"/>
    <mergeCell ref="A62:A63"/>
    <mergeCell ref="C62:C63"/>
    <mergeCell ref="D62:D63"/>
    <mergeCell ref="E62:E63"/>
    <mergeCell ref="F62:F63"/>
    <mergeCell ref="A55:A56"/>
    <mergeCell ref="C55:C56"/>
    <mergeCell ref="D55:D56"/>
    <mergeCell ref="E55:E56"/>
    <mergeCell ref="F55:F56"/>
    <mergeCell ref="A57:A58"/>
    <mergeCell ref="C57:C58"/>
    <mergeCell ref="D57:D58"/>
    <mergeCell ref="E57:E58"/>
    <mergeCell ref="F57:F58"/>
    <mergeCell ref="A51:A52"/>
    <mergeCell ref="C51:C52"/>
    <mergeCell ref="D51:D52"/>
    <mergeCell ref="E51:E52"/>
    <mergeCell ref="F51:F52"/>
    <mergeCell ref="A53:A54"/>
    <mergeCell ref="C53:C54"/>
    <mergeCell ref="D53:D54"/>
    <mergeCell ref="E53:E54"/>
    <mergeCell ref="F53:F54"/>
    <mergeCell ref="A47:A48"/>
    <mergeCell ref="C47:C48"/>
    <mergeCell ref="D47:D48"/>
    <mergeCell ref="E47:E48"/>
    <mergeCell ref="F47:F48"/>
    <mergeCell ref="A49:A50"/>
    <mergeCell ref="C49:C50"/>
    <mergeCell ref="D49:D50"/>
    <mergeCell ref="E49:E50"/>
    <mergeCell ref="F49:F50"/>
    <mergeCell ref="A43:A44"/>
    <mergeCell ref="C43:C44"/>
    <mergeCell ref="D43:D44"/>
    <mergeCell ref="E43:E44"/>
    <mergeCell ref="F43:F44"/>
    <mergeCell ref="A45:A46"/>
    <mergeCell ref="C45:C46"/>
    <mergeCell ref="D45:D46"/>
    <mergeCell ref="E45:E46"/>
    <mergeCell ref="F45:F46"/>
    <mergeCell ref="A39:A40"/>
    <mergeCell ref="C39:C40"/>
    <mergeCell ref="D39:D40"/>
    <mergeCell ref="E39:E40"/>
    <mergeCell ref="F39:F40"/>
    <mergeCell ref="A41:A42"/>
    <mergeCell ref="C41:C42"/>
    <mergeCell ref="D41:D42"/>
    <mergeCell ref="E41:E42"/>
    <mergeCell ref="F41:F42"/>
    <mergeCell ref="A35:A36"/>
    <mergeCell ref="C35:C36"/>
    <mergeCell ref="D35:D36"/>
    <mergeCell ref="E35:E36"/>
    <mergeCell ref="F35:F36"/>
    <mergeCell ref="A37:A38"/>
    <mergeCell ref="C37:C38"/>
    <mergeCell ref="D37:D38"/>
    <mergeCell ref="E37:E38"/>
    <mergeCell ref="F37:F38"/>
    <mergeCell ref="A31:A32"/>
    <mergeCell ref="C31:C32"/>
    <mergeCell ref="D31:D32"/>
    <mergeCell ref="E31:E32"/>
    <mergeCell ref="F31:F32"/>
    <mergeCell ref="A33:A34"/>
    <mergeCell ref="C33:C34"/>
    <mergeCell ref="D33:D34"/>
    <mergeCell ref="E33:E34"/>
    <mergeCell ref="F33:F34"/>
    <mergeCell ref="A27:A28"/>
    <mergeCell ref="C27:C28"/>
    <mergeCell ref="D27:D28"/>
    <mergeCell ref="E27:E28"/>
    <mergeCell ref="F27:F28"/>
    <mergeCell ref="A29:A30"/>
    <mergeCell ref="C29:C30"/>
    <mergeCell ref="D29:D30"/>
    <mergeCell ref="E29:E30"/>
    <mergeCell ref="F29:F30"/>
    <mergeCell ref="A23:A24"/>
    <mergeCell ref="C23:C24"/>
    <mergeCell ref="D23:D24"/>
    <mergeCell ref="E23:E24"/>
    <mergeCell ref="F23:F24"/>
    <mergeCell ref="A25:A26"/>
    <mergeCell ref="C25:C26"/>
    <mergeCell ref="D25:D26"/>
    <mergeCell ref="E25:E26"/>
    <mergeCell ref="F25:F26"/>
    <mergeCell ref="A19:A20"/>
    <mergeCell ref="C19:C20"/>
    <mergeCell ref="D19:D20"/>
    <mergeCell ref="E19:E20"/>
    <mergeCell ref="F19:F20"/>
    <mergeCell ref="A21:A22"/>
    <mergeCell ref="C21:C22"/>
    <mergeCell ref="D21:D22"/>
    <mergeCell ref="E21:E22"/>
    <mergeCell ref="F21:F22"/>
    <mergeCell ref="A15:A16"/>
    <mergeCell ref="C15:C16"/>
    <mergeCell ref="D15:D16"/>
    <mergeCell ref="E15:E16"/>
    <mergeCell ref="F15:F16"/>
    <mergeCell ref="A17:A18"/>
    <mergeCell ref="C17:C18"/>
    <mergeCell ref="D17:D18"/>
    <mergeCell ref="E17:E18"/>
    <mergeCell ref="F17:F18"/>
    <mergeCell ref="A11:A12"/>
    <mergeCell ref="C11:C12"/>
    <mergeCell ref="D11:D12"/>
    <mergeCell ref="E11:E12"/>
    <mergeCell ref="F11:F12"/>
    <mergeCell ref="A13:A14"/>
    <mergeCell ref="C13:C14"/>
    <mergeCell ref="D13:D14"/>
    <mergeCell ref="E13:E14"/>
    <mergeCell ref="F13:F14"/>
    <mergeCell ref="A7:A8"/>
    <mergeCell ref="C7:C8"/>
    <mergeCell ref="D7:D8"/>
    <mergeCell ref="E7:E8"/>
    <mergeCell ref="F7:F8"/>
    <mergeCell ref="A9:A10"/>
    <mergeCell ref="C9:C10"/>
    <mergeCell ref="D9:D10"/>
    <mergeCell ref="E9:E10"/>
    <mergeCell ref="F9:F10"/>
    <mergeCell ref="A1:A2"/>
    <mergeCell ref="C1:C2"/>
    <mergeCell ref="D1:D2"/>
    <mergeCell ref="E1:E2"/>
    <mergeCell ref="F1:F2"/>
    <mergeCell ref="A5:A6"/>
    <mergeCell ref="C5:C6"/>
    <mergeCell ref="D5:D6"/>
    <mergeCell ref="E5:E6"/>
    <mergeCell ref="F5:F6"/>
  </mergeCells>
  <dataValidations count="1">
    <dataValidation type="list" allowBlank="1" showErrorMessage="1" promptTitle="Respues" sqref="D5:D228">
      <formula1>RESPUESTA</formula1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5518E7E0C532A498CF7A5685AE25F81" ma:contentTypeVersion="2" ma:contentTypeDescription="Create a new document." ma:contentTypeScope="" ma:versionID="f7051e369413fe28776eaddc9afab690">
  <xsd:schema xmlns:xsd="http://www.w3.org/2001/XMLSchema" xmlns:xs="http://www.w3.org/2001/XMLSchema" xmlns:p="http://schemas.microsoft.com/office/2006/metadata/properties" xmlns:ns3="3684c011-be53-49d4-93fc-c0cdf28dad88" targetNamespace="http://schemas.microsoft.com/office/2006/metadata/properties" ma:root="true" ma:fieldsID="d37959ae3f8888777a59c34951c67e3f" ns3:_="">
    <xsd:import namespace="3684c011-be53-49d4-93fc-c0cdf28dad8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84c011-be53-49d4-93fc-c0cdf28dad8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F897E6B-B841-42AD-B7B7-9E06E809B8D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B82ADED-1A44-4F6C-825D-470391BFB204}">
  <ds:schemaRefs>
    <ds:schemaRef ds:uri="http://schemas.microsoft.com/office/2006/metadata/properties"/>
    <ds:schemaRef ds:uri="http://purl.org/dc/dcmitype/"/>
    <ds:schemaRef ds:uri="http://purl.org/dc/terms/"/>
    <ds:schemaRef ds:uri="http://purl.org/dc/elements/1.1/"/>
    <ds:schemaRef ds:uri="3684c011-be53-49d4-93fc-c0cdf28dad8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D6DF6CF-E1FF-4A74-B506-B80B7F21DE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684c011-be53-49d4-93fc-c0cdf28dad8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Marco contable</vt:lpstr>
      <vt:lpstr>Resultado</vt:lpstr>
      <vt:lpstr>Hoja2</vt:lpstr>
      <vt:lpstr>PRUEBA</vt:lpstr>
      <vt:lpstr>'Marco contable'!Área_de_impresión</vt:lpstr>
      <vt:lpstr>RESPUESTA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Yanet Sanabria Perez</dc:creator>
  <cp:lastModifiedBy>Jairo Rico Bolivar</cp:lastModifiedBy>
  <cp:lastPrinted>2019-01-11T19:08:56Z</cp:lastPrinted>
  <dcterms:created xsi:type="dcterms:W3CDTF">2018-01-23T19:15:55Z</dcterms:created>
  <dcterms:modified xsi:type="dcterms:W3CDTF">2023-07-10T18:34:08Z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0x01010045518E7E0C532A498CF7A5685AE25F81</vt:lpwstr>
  </property>
</Properties>
</file>